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455"/>
  </bookViews>
  <sheets>
    <sheet name="Hoja1 (2)" sheetId="2" r:id="rId1"/>
  </sheets>
  <definedNames>
    <definedName name="_xlnm.Print_Area" localSheetId="0">'Hoja1 (2)'!$A$1:$I$34</definedName>
    <definedName name="_xlnm.Print_Titles" localSheetId="0">'Hoja1 (2)'!$1:$4</definedName>
  </definedNames>
  <calcPr calcId="152511"/>
</workbook>
</file>

<file path=xl/calcChain.xml><?xml version="1.0" encoding="utf-8"?>
<calcChain xmlns="http://schemas.openxmlformats.org/spreadsheetml/2006/main">
  <c r="H18" i="2" l="1"/>
  <c r="N10" i="2"/>
  <c r="G8" i="2"/>
  <c r="G17" i="2" s="1"/>
  <c r="G13" i="2"/>
  <c r="G9" i="2"/>
  <c r="G10" i="2"/>
  <c r="Q10" i="2" l="1"/>
  <c r="Q12" i="2" s="1"/>
  <c r="AD10" i="2"/>
  <c r="T10" i="2"/>
  <c r="AE8" i="2"/>
  <c r="AE7" i="2"/>
  <c r="AE6" i="2"/>
  <c r="AE5" i="2"/>
  <c r="AE4" i="2"/>
  <c r="AE10" i="2" l="1"/>
</calcChain>
</file>

<file path=xl/sharedStrings.xml><?xml version="1.0" encoding="utf-8"?>
<sst xmlns="http://schemas.openxmlformats.org/spreadsheetml/2006/main" count="97" uniqueCount="73">
  <si>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</si>
  <si>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</si>
  <si>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</si>
  <si>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</si>
  <si>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</si>
  <si>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</si>
  <si>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</si>
  <si>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</si>
  <si>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</si>
  <si>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</si>
  <si>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</si>
  <si>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</si>
  <si>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</si>
  <si>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</si>
  <si>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</si>
  <si>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</si>
  <si>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</si>
  <si>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</si>
  <si>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</si>
  <si>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</si>
  <si>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</si>
  <si>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</si>
  <si>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</si>
  <si>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</si>
  <si>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</si>
  <si>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</si>
  <si>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</si>
  <si>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</si>
  <si>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</si>
  <si>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</si>
  <si>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</si>
  <si>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</si>
  <si>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</si>
  <si>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</si>
  <si>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</si>
  <si>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</si>
  <si>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</si>
  <si>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4. Deuda Contingente 1 (informativo)</t>
  </si>
  <si>
    <t>(o)</t>
  </si>
  <si>
    <t>Pactado (m)</t>
  </si>
  <si>
    <t>GOBIERNO DEL ESTADO DE TABASCO, PODER EJECUTIVO (a)</t>
  </si>
  <si>
    <t xml:space="preserve">(PESOS)    </t>
  </si>
  <si>
    <t>Saldo Final del Periodo (h)
h=d+e-f+g</t>
  </si>
  <si>
    <t>TASA DE INTERES COMPUESTA POR ADELANTADO 28 DIAS +0.18</t>
  </si>
  <si>
    <t>Del 1 de enero al 31 de marzo de 2026 (b)</t>
  </si>
  <si>
    <t>Saldo al 31 de diciembre de 2025 (d)</t>
  </si>
  <si>
    <t>Extracto de la Bza de marzo 2026 con movimientos hasta hoy 21 abril 2026 13:50 hs.</t>
  </si>
  <si>
    <t>Inicio Actividad Total</t>
  </si>
  <si>
    <t>Actividad Período</t>
  </si>
  <si>
    <t>Actividad Final</t>
  </si>
  <si>
    <t>Saldo Final</t>
  </si>
  <si>
    <t>Cuenta</t>
  </si>
  <si>
    <t>Descripción</t>
  </si>
  <si>
    <t>Débito</t>
  </si>
  <si>
    <t>Crédito</t>
  </si>
  <si>
    <t>DEUDA PUBLICA BANAMEX (SISTEMA DE JUSTICIA PENAL EN EL ESTADO DE TABASCO 2016)</t>
  </si>
  <si>
    <t>SCOTIABANK INVERLAT-IMPLEMENTACION DEL PROG. INTEGRAL (EMERGENTE) DE SEG. PUBLICA EN EL EDO. DE TABASCO 2017</t>
  </si>
  <si>
    <t>APERTURA DE CREDITO SIMPLE REFINANCIAMIENTO BANAMEX</t>
  </si>
  <si>
    <t>APERTURA DE CREDITO SIMPLE REFINANCIAMIENTO BANORTE</t>
  </si>
  <si>
    <t>APERTURA DE CREDITO SIMPLE REFINANCIAMIENTO BANOBRAS</t>
  </si>
  <si>
    <t>INTERESES CREDITO BANAMEX 02</t>
  </si>
  <si>
    <t>INTERESES CREDITO SCOTIABANK INVERLAT (PROGRAMA EMERGENTE)</t>
  </si>
  <si>
    <t>INTERESES DE LA APERTURA DE CREDITO SIMPLE REFINANCIAMIENTO BANOBRAS</t>
  </si>
  <si>
    <t>INTERESES DE LA APERTURA DE CREDITO SIMPLE REFINANCIAMIENTO BANAMEX</t>
  </si>
  <si>
    <t>INTERESES DE LA APERTURA DE CREDITO SIMPLE REFINANCIAMIENTO BANORTE</t>
  </si>
  <si>
    <t>Total Cuenta: 5411</t>
  </si>
  <si>
    <t>INTERESES CREDITO SIMPLE SANTANDER 11</t>
  </si>
  <si>
    <t>I. Deuda Pública (I=i1+i2+i3+i4+i5+i6+i7)</t>
  </si>
  <si>
    <t>    i1) Amortización de la Deuda Pública</t>
  </si>
  <si>
    <t>    i2) Intereses de la Deuda Pública</t>
  </si>
  <si>
    <t>    i3) Comisiones de la Deuda Pública</t>
  </si>
  <si>
    <t>    i4) Gastos de la Deuda Pública</t>
  </si>
  <si>
    <t>    i5) Costo por Coberturas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</si>
</sst>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entury Schoolbook"/>
      <family val="1"/>
    </font>
    <font>
      <sz val="8"/>
      <color theme="1"/>
      <name val="Century Schoolbook"/>
      <family val="1"/>
    </font>
    <font>
      <b/>
      <sz val="9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22">
    <xf numFmtId="0" fontId="0" fillId="0" borderId="0" xfId="0"/>
    <xf numFmtId="0" fontId="2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3" fontId="2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justify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justify" vertical="center" wrapText="1"/>
    </xf>
    <xf numFmtId="3" fontId="4" fillId="0" borderId="3" xfId="0" applyNumberFormat="1" applyFont="1" applyBorder="1" applyAlignment="1">
      <alignment horizontal="justify" vertical="center" wrapText="1"/>
    </xf>
    <xf numFmtId="3" fontId="3" fillId="0" borderId="0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3" fontId="5" fillId="3" borderId="3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justify" vertical="center" wrapText="1"/>
    </xf>
    <xf numFmtId="3" fontId="3" fillId="3" borderId="3" xfId="0" applyNumberFormat="1" applyFont="1" applyFill="1" applyBorder="1" applyAlignment="1">
      <alignment horizontal="justify" vertical="center" wrapText="1"/>
    </xf>
    <xf numFmtId="3" fontId="3" fillId="0" borderId="3" xfId="0" applyNumberFormat="1" applyFont="1" applyBorder="1" applyAlignment="1">
      <alignment vertical="center"/>
    </xf>
    <xf numFmtId="3" fontId="2" fillId="3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justify" vertical="center" wrapText="1"/>
    </xf>
    <xf numFmtId="3" fontId="2" fillId="3" borderId="3" xfId="0" applyNumberFormat="1" applyFont="1" applyFill="1" applyBorder="1" applyAlignment="1">
      <alignment horizontal="justify" vertical="center" wrapText="1"/>
    </xf>
    <xf numFmtId="3" fontId="2" fillId="0" borderId="3" xfId="0" applyNumberFormat="1" applyFont="1" applyBorder="1" applyAlignment="1">
      <alignment horizontal="justify" vertical="center" wrapText="1"/>
    </xf>
    <xf numFmtId="0" fontId="4" fillId="0" borderId="11" xfId="0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justify" vertical="center" wrapText="1"/>
    </xf>
    <xf numFmtId="3" fontId="2" fillId="0" borderId="1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2" borderId="7" xfId="0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4" fillId="0" borderId="11" xfId="0" applyFont="1" applyBorder="1" applyAlignment="1">
      <alignment horizontal="justify" vertical="center" wrapText="1"/>
    </xf>
    <xf numFmtId="43" fontId="3" fillId="0" borderId="0" xfId="0" applyNumberFormat="1" applyFont="1" applyAlignment="1">
      <alignment vertical="center"/>
    </xf>
    <xf numFmtId="0" fontId="7" fillId="0" borderId="0" xfId="0" applyFont="1"/>
    <xf numFmtId="0" fontId="8" fillId="4" borderId="0" xfId="0" applyFont="1" applyFill="1" applyAlignment="1">
      <alignment wrapText="1"/>
    </xf>
    <xf numFmtId="0" fontId="9" fillId="0" borderId="13" xfId="0" applyFont="1" applyBorder="1" applyAlignment="1">
      <alignment horizontal="right" vertical="center"/>
    </xf>
    <xf numFmtId="43" fontId="3" fillId="0" borderId="0" xfId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3" borderId="3" xfId="0" applyNumberFormat="1" applyFont="1" applyFill="1" applyBorder="1" applyAlignment="1">
      <alignment horizontal="justify" vertical="center"/>
    </xf>
    <xf numFmtId="3" fontId="3" fillId="0" borderId="13" xfId="0" applyNumberFormat="1" applyFont="1" applyBorder="1" applyAlignment="1">
      <alignment vertical="center"/>
    </xf>
    <xf numFmtId="164" fontId="3" fillId="3" borderId="10" xfId="1" applyNumberFormat="1" applyFont="1" applyFill="1" applyBorder="1" applyAlignment="1">
      <alignment horizontal="right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43" fontId="3" fillId="0" borderId="13" xfId="0" applyNumberFormat="1" applyFont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 wrapText="1"/>
    </xf>
    <xf numFmtId="3" fontId="9" fillId="0" borderId="13" xfId="0" applyNumberFormat="1" applyFont="1" applyBorder="1" applyAlignment="1">
      <alignment vertical="center"/>
    </xf>
    <xf numFmtId="43" fontId="2" fillId="3" borderId="0" xfId="1" applyFont="1" applyFill="1" applyBorder="1" applyAlignment="1">
      <alignment horizontal="right" vertical="center" wrapText="1"/>
    </xf>
    <xf numFmtId="0" fontId="10" fillId="0" borderId="0" xfId="0" applyFont="1"/>
    <xf numFmtId="0" fontId="0" fillId="2" borderId="0" xfId="0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right" vertical="top" wrapText="1"/>
    </xf>
    <xf numFmtId="0" fontId="12" fillId="4" borderId="0" xfId="0" applyFont="1" applyFill="1" applyAlignment="1">
      <alignment vertical="top" wrapText="1"/>
    </xf>
    <xf numFmtId="4" fontId="12" fillId="4" borderId="0" xfId="0" applyNumberFormat="1" applyFont="1" applyFill="1" applyAlignment="1">
      <alignment horizontal="right" vertical="top" wrapText="1"/>
    </xf>
    <xf numFmtId="0" fontId="12" fillId="4" borderId="0" xfId="0" applyFont="1" applyFill="1" applyAlignment="1">
      <alignment horizontal="right" vertical="top" wrapText="1"/>
    </xf>
    <xf numFmtId="4" fontId="10" fillId="0" borderId="0" xfId="0" applyNumberFormat="1" applyFont="1"/>
    <xf numFmtId="0" fontId="0" fillId="4" borderId="0" xfId="0" applyFill="1" applyAlignment="1">
      <alignment vertical="top" wrapText="1"/>
    </xf>
    <xf numFmtId="4" fontId="10" fillId="0" borderId="0" xfId="0" applyNumberFormat="1" applyFont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4" fontId="10" fillId="0" borderId="0" xfId="0" applyNumberFormat="1" applyFont="1" applyBorder="1"/>
    <xf numFmtId="164" fontId="13" fillId="0" borderId="7" xfId="1" applyNumberFormat="1" applyFont="1" applyFill="1" applyBorder="1" applyAlignment="1">
      <alignment horizontal="right" wrapText="1"/>
    </xf>
    <xf numFmtId="3" fontId="3" fillId="0" borderId="0" xfId="0" applyNumberFormat="1" applyFont="1" applyBorder="1"/>
    <xf numFmtId="3" fontId="3" fillId="0" borderId="0" xfId="0" applyNumberFormat="1" applyFont="1"/>
    <xf numFmtId="4" fontId="15" fillId="0" borderId="7" xfId="2" applyNumberFormat="1" applyFont="1" applyFill="1" applyBorder="1" applyAlignment="1">
      <alignment horizontal="right" vertical="center" wrapText="1"/>
    </xf>
    <xf numFmtId="164" fontId="14" fillId="0" borderId="0" xfId="0" applyNumberFormat="1" applyFont="1" applyBorder="1" applyAlignment="1">
      <alignment vertical="center"/>
    </xf>
    <xf numFmtId="3" fontId="18" fillId="4" borderId="0" xfId="0" applyNumberFormat="1" applyFont="1" applyFill="1" applyAlignment="1">
      <alignment horizontal="right" vertical="top" wrapText="1"/>
    </xf>
    <xf numFmtId="3" fontId="19" fillId="4" borderId="22" xfId="0" applyNumberFormat="1" applyFont="1" applyFill="1" applyBorder="1" applyAlignment="1">
      <alignment horizontal="right" vertical="top" wrapText="1"/>
    </xf>
    <xf numFmtId="3" fontId="19" fillId="4" borderId="20" xfId="0" applyNumberFormat="1" applyFont="1" applyFill="1" applyBorder="1" applyAlignment="1">
      <alignment horizontal="right" vertical="top" wrapText="1"/>
    </xf>
    <xf numFmtId="0" fontId="19" fillId="4" borderId="22" xfId="0" applyFont="1" applyFill="1" applyBorder="1" applyAlignment="1">
      <alignment horizontal="right" vertical="top" wrapText="1"/>
    </xf>
    <xf numFmtId="0" fontId="19" fillId="4" borderId="20" xfId="0" applyFont="1" applyFill="1" applyBorder="1" applyAlignment="1">
      <alignment horizontal="right" vertical="top" wrapText="1"/>
    </xf>
    <xf numFmtId="0" fontId="12" fillId="4" borderId="20" xfId="0" applyFont="1" applyFill="1" applyBorder="1" applyAlignment="1">
      <alignment vertical="top" wrapText="1"/>
    </xf>
    <xf numFmtId="0" fontId="12" fillId="4" borderId="21" xfId="0" applyFont="1" applyFill="1" applyBorder="1" applyAlignment="1">
      <alignment vertical="top" wrapText="1"/>
    </xf>
    <xf numFmtId="0" fontId="11" fillId="2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3" fontId="3" fillId="0" borderId="23" xfId="0" applyNumberFormat="1" applyFont="1" applyFill="1" applyBorder="1" applyAlignment="1">
      <alignment vertical="center"/>
    </xf>
  </cellXfs>
  <cellStyles count="9">
    <cellStyle name="Millares" xfId="1" builtinId="3"/>
    <cellStyle name="Millares 2" xfId="5"/>
    <cellStyle name="Millares 2 10 2" xfId="8"/>
    <cellStyle name="Millares 2 2" xfId="6"/>
    <cellStyle name="Millares 3" xfId="3"/>
    <cellStyle name="Millares 4" xfId="2"/>
    <cellStyle name="Normal" xfId="0" builtinId="0"/>
    <cellStyle name="Normal 2" xfId="4"/>
    <cellStyle name="Porcentaje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0</xdr:colOff>
      <xdr:row>1</xdr:row>
      <xdr:rowOff>161925</xdr:rowOff>
    </xdr:from>
    <xdr:to>
      <xdr:col>42</xdr:col>
      <xdr:colOff>605044</xdr:colOff>
      <xdr:row>5</xdr:row>
      <xdr:rowOff>156679</xdr:rowOff>
    </xdr:to>
    <xdr:pic>
      <xdr:nvPicPr>
        <xdr:cNvPr id="214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0" y="523875"/>
          <a:ext cx="1828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7"/>
  <sheetViews>
    <sheetView tabSelected="1" topLeftCell="B1" zoomScaleNormal="100" zoomScaleSheetLayoutView="110" workbookViewId="0">
      <selection activeCell="H17" sqref="H17"/>
    </sheetView>
  </sheetViews>
  <sheetFormatPr baseColWidth="10" defaultColWidth="9.140625" defaultRowHeight="14.25" x14ac:dyDescent="0.25"/>
  <cols>
    <col min="1" max="1" width="14.42578125" style="25" customWidth="1"/>
    <col min="2" max="2" width="24.140625" style="25" customWidth="1"/>
    <col min="3" max="3" width="17.140625" style="25" customWidth="1"/>
    <col min="4" max="4" width="19.85546875" style="25" customWidth="1"/>
    <col min="5" max="5" width="19.28515625" style="25" customWidth="1"/>
    <col min="6" max="6" width="17.42578125" style="52" customWidth="1"/>
    <col min="7" max="7" width="16.85546875" style="25" customWidth="1"/>
    <col min="8" max="8" width="17.140625" style="25" customWidth="1"/>
    <col min="9" max="9" width="16.85546875" style="52" customWidth="1"/>
    <col min="10" max="10" width="3.140625" style="25" customWidth="1"/>
    <col min="11" max="11" width="12.42578125" style="25" customWidth="1"/>
    <col min="12" max="12" width="18.7109375" style="25" customWidth="1"/>
    <col min="13" max="13" width="13" style="25" customWidth="1"/>
    <col min="14" max="14" width="12.42578125" style="25" customWidth="1"/>
    <col min="15" max="15" width="11.140625" style="25" customWidth="1"/>
    <col min="16" max="16" width="5.140625" style="25" customWidth="1"/>
    <col min="17" max="17" width="12.140625" style="25" customWidth="1"/>
    <col min="18" max="18" width="13.140625" style="25" customWidth="1"/>
    <col min="19" max="19" width="12.140625" style="25" customWidth="1"/>
    <col min="20" max="20" width="11" style="25" customWidth="1"/>
    <col min="21" max="21" width="12.140625" style="25" customWidth="1"/>
    <col min="22" max="22" width="33.28515625" style="25" customWidth="1"/>
    <col min="23" max="23" width="7.42578125" style="25" customWidth="1"/>
    <col min="24" max="24" width="14.28515625" style="25" customWidth="1"/>
    <col min="25" max="25" width="8.140625" style="25" customWidth="1"/>
    <col min="26" max="26" width="7" style="25" customWidth="1"/>
    <col min="27" max="27" width="6.140625" style="25" customWidth="1"/>
    <col min="28" max="28" width="12.5703125" style="25" customWidth="1"/>
    <col min="29" max="29" width="7.42578125" style="25" customWidth="1"/>
    <col min="30" max="30" width="12" style="25" customWidth="1"/>
    <col min="31" max="31" width="19.5703125" style="25" customWidth="1"/>
    <col min="32" max="33" width="36.140625" style="25" customWidth="1"/>
    <col min="34" max="39" width="18.7109375" style="25" customWidth="1"/>
    <col min="40" max="40" width="22.140625" style="25" customWidth="1"/>
    <col min="41" max="16384" width="9.140625" style="25"/>
  </cols>
  <sheetData>
    <row r="1" spans="1:39" ht="15" x14ac:dyDescent="0.25">
      <c r="A1" s="104" t="s">
        <v>40</v>
      </c>
      <c r="B1" s="104"/>
      <c r="C1" s="104"/>
      <c r="D1" s="104"/>
      <c r="E1" s="104"/>
      <c r="F1" s="104"/>
      <c r="G1" s="104"/>
      <c r="H1" s="104"/>
      <c r="I1" s="104"/>
      <c r="J1"/>
      <c r="K1" t="s">
        <v>46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 s="73"/>
      <c r="AF1"/>
      <c r="AG1"/>
      <c r="AI1"/>
      <c r="AJ1" s="60"/>
      <c r="AK1"/>
      <c r="AL1"/>
      <c r="AM1"/>
    </row>
    <row r="2" spans="1:39" ht="14.1" customHeight="1" x14ac:dyDescent="0.2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/>
      <c r="K2" s="74"/>
      <c r="L2" s="74"/>
      <c r="M2" s="103" t="s">
        <v>47</v>
      </c>
      <c r="N2" s="103"/>
      <c r="O2" s="103" t="s">
        <v>48</v>
      </c>
      <c r="P2" s="103"/>
      <c r="Q2" s="103" t="s">
        <v>49</v>
      </c>
      <c r="R2" s="103"/>
      <c r="S2" s="103" t="s">
        <v>50</v>
      </c>
      <c r="T2" s="103"/>
      <c r="U2" s="74"/>
      <c r="V2" s="74"/>
      <c r="W2" s="103" t="s">
        <v>47</v>
      </c>
      <c r="X2" s="103"/>
      <c r="Y2" s="103" t="s">
        <v>48</v>
      </c>
      <c r="Z2" s="103"/>
      <c r="AA2" s="103" t="s">
        <v>49</v>
      </c>
      <c r="AB2" s="103"/>
      <c r="AC2" s="103" t="s">
        <v>50</v>
      </c>
      <c r="AD2" s="103"/>
      <c r="AE2" s="73"/>
      <c r="AF2"/>
      <c r="AG2"/>
      <c r="AI2"/>
    </row>
    <row r="3" spans="1:39" ht="17.100000000000001" customHeight="1" x14ac:dyDescent="0.2">
      <c r="A3" s="105" t="s">
        <v>44</v>
      </c>
      <c r="B3" s="105"/>
      <c r="C3" s="105"/>
      <c r="D3" s="105"/>
      <c r="E3" s="105"/>
      <c r="F3" s="105"/>
      <c r="G3" s="105"/>
      <c r="H3" s="105"/>
      <c r="I3" s="105"/>
      <c r="J3" s="60"/>
      <c r="K3" s="75" t="s">
        <v>51</v>
      </c>
      <c r="L3" s="75" t="s">
        <v>52</v>
      </c>
      <c r="M3" s="76" t="s">
        <v>53</v>
      </c>
      <c r="N3" s="76" t="s">
        <v>54</v>
      </c>
      <c r="O3" s="76" t="s">
        <v>53</v>
      </c>
      <c r="P3" s="76" t="s">
        <v>54</v>
      </c>
      <c r="Q3" s="76" t="s">
        <v>53</v>
      </c>
      <c r="R3" s="76" t="s">
        <v>54</v>
      </c>
      <c r="S3" s="76" t="s">
        <v>53</v>
      </c>
      <c r="T3" s="76" t="s">
        <v>54</v>
      </c>
      <c r="U3" s="75" t="s">
        <v>51</v>
      </c>
      <c r="V3" s="75" t="s">
        <v>52</v>
      </c>
      <c r="W3" s="76" t="s">
        <v>53</v>
      </c>
      <c r="X3" s="76" t="s">
        <v>54</v>
      </c>
      <c r="Y3" s="76" t="s">
        <v>53</v>
      </c>
      <c r="Z3" s="76" t="s">
        <v>54</v>
      </c>
      <c r="AA3" s="76" t="s">
        <v>53</v>
      </c>
      <c r="AB3" s="76" t="s">
        <v>54</v>
      </c>
      <c r="AC3" s="76" t="s">
        <v>53</v>
      </c>
      <c r="AD3" s="76" t="s">
        <v>54</v>
      </c>
      <c r="AE3" s="73"/>
      <c r="AF3" s="60"/>
      <c r="AG3" s="60"/>
      <c r="AI3" s="60"/>
    </row>
    <row r="4" spans="1:39" ht="17.100000000000001" customHeight="1" x14ac:dyDescent="0.25">
      <c r="A4" s="105" t="s">
        <v>41</v>
      </c>
      <c r="B4" s="105"/>
      <c r="C4" s="105"/>
      <c r="D4" s="105"/>
      <c r="E4" s="105"/>
      <c r="F4" s="105"/>
      <c r="G4" s="105"/>
      <c r="H4" s="105"/>
      <c r="I4" s="105"/>
      <c r="J4" s="60"/>
      <c r="K4" s="77">
        <v>21311010006</v>
      </c>
      <c r="L4" s="77" t="s">
        <v>55</v>
      </c>
      <c r="M4" s="78">
        <v>7500000</v>
      </c>
      <c r="N4" s="78">
        <v>22500000</v>
      </c>
      <c r="O4" s="78">
        <v>3750000</v>
      </c>
      <c r="P4" s="79">
        <v>0</v>
      </c>
      <c r="Q4" s="78">
        <v>11250000</v>
      </c>
      <c r="R4" s="78">
        <v>22500000</v>
      </c>
      <c r="S4"/>
      <c r="T4" s="78">
        <v>11250000</v>
      </c>
      <c r="U4"/>
      <c r="V4"/>
      <c r="W4"/>
      <c r="X4"/>
      <c r="Y4"/>
      <c r="Z4"/>
      <c r="AA4"/>
      <c r="AB4"/>
      <c r="AC4"/>
      <c r="AD4"/>
      <c r="AE4" s="80">
        <f>T4</f>
        <v>11250000</v>
      </c>
      <c r="AF4" s="60"/>
      <c r="AG4" s="60"/>
      <c r="AI4" s="60"/>
    </row>
    <row r="5" spans="1:39" ht="17.100000000000001" customHeight="1" thickBot="1" x14ac:dyDescent="0.3">
      <c r="A5" s="57"/>
      <c r="B5" s="57"/>
      <c r="C5" s="57"/>
      <c r="D5" s="57"/>
      <c r="E5" s="69"/>
      <c r="F5" s="66"/>
      <c r="G5" s="57"/>
      <c r="H5" s="71"/>
      <c r="I5" s="62"/>
      <c r="J5" s="60"/>
      <c r="K5" s="77">
        <v>21311010007</v>
      </c>
      <c r="L5" s="77" t="s">
        <v>56</v>
      </c>
      <c r="M5" s="78">
        <v>11864406.779999999</v>
      </c>
      <c r="N5" s="78">
        <v>71186446.780000001</v>
      </c>
      <c r="O5" s="78">
        <v>5932203.3899999997</v>
      </c>
      <c r="P5" s="79">
        <v>0</v>
      </c>
      <c r="Q5" s="78">
        <v>17796610.170000002</v>
      </c>
      <c r="R5" s="78">
        <v>71186446.780000001</v>
      </c>
      <c r="S5"/>
      <c r="T5" s="78">
        <v>53389836.609999999</v>
      </c>
      <c r="U5" s="77">
        <v>22331010009</v>
      </c>
      <c r="V5" s="77" t="s">
        <v>56</v>
      </c>
      <c r="W5" s="79">
        <v>0</v>
      </c>
      <c r="X5" s="78">
        <v>23728807.440000001</v>
      </c>
      <c r="Y5" s="79">
        <v>0</v>
      </c>
      <c r="Z5" s="79">
        <v>0</v>
      </c>
      <c r="AA5" s="79">
        <v>0</v>
      </c>
      <c r="AB5" s="78">
        <v>23728807.440000001</v>
      </c>
      <c r="AC5" s="81"/>
      <c r="AD5" s="78">
        <v>23728807.440000001</v>
      </c>
      <c r="AE5" s="82">
        <f>T5+AD5</f>
        <v>77118644.049999997</v>
      </c>
      <c r="AF5" s="60"/>
      <c r="AG5" s="60"/>
      <c r="AI5" s="60"/>
    </row>
    <row r="6" spans="1:39" ht="27" customHeight="1" x14ac:dyDescent="0.25">
      <c r="A6" s="106" t="s">
        <v>1</v>
      </c>
      <c r="B6" s="107"/>
      <c r="C6" s="110" t="s">
        <v>45</v>
      </c>
      <c r="D6" s="110" t="s">
        <v>2</v>
      </c>
      <c r="E6" s="110" t="s">
        <v>3</v>
      </c>
      <c r="F6" s="112" t="s">
        <v>4</v>
      </c>
      <c r="G6" s="110" t="s">
        <v>42</v>
      </c>
      <c r="H6" s="110" t="s">
        <v>5</v>
      </c>
      <c r="I6" s="112" t="s">
        <v>6</v>
      </c>
      <c r="J6" s="60"/>
      <c r="K6" s="77">
        <v>21311010010</v>
      </c>
      <c r="L6" s="77" t="s">
        <v>57</v>
      </c>
      <c r="M6" s="78">
        <v>15583333.34</v>
      </c>
      <c r="N6" s="78">
        <v>93500003.340000004</v>
      </c>
      <c r="O6" s="78">
        <v>7791666.6699999999</v>
      </c>
      <c r="P6" s="79">
        <v>0</v>
      </c>
      <c r="Q6" s="78">
        <v>23375000.010000002</v>
      </c>
      <c r="R6" s="78">
        <v>93500003.340000004</v>
      </c>
      <c r="S6"/>
      <c r="T6" s="78">
        <v>70125003.329999998</v>
      </c>
      <c r="U6" s="77">
        <v>22331010010</v>
      </c>
      <c r="V6" s="77" t="s">
        <v>57</v>
      </c>
      <c r="W6" s="79">
        <v>0</v>
      </c>
      <c r="X6" s="78">
        <v>1760916663.3199999</v>
      </c>
      <c r="Y6" s="79">
        <v>0</v>
      </c>
      <c r="Z6" s="79">
        <v>0</v>
      </c>
      <c r="AA6" s="79">
        <v>0</v>
      </c>
      <c r="AB6" s="78">
        <v>1760916663.3199999</v>
      </c>
      <c r="AC6" s="81"/>
      <c r="AD6" s="78">
        <v>1760916663.3199999</v>
      </c>
      <c r="AE6" s="82">
        <f>T6+AD6</f>
        <v>1831041666.6499999</v>
      </c>
      <c r="AF6" s="60"/>
      <c r="AG6" s="60"/>
      <c r="AI6" s="60"/>
    </row>
    <row r="7" spans="1:39" ht="74.25" customHeight="1" thickBot="1" x14ac:dyDescent="0.3">
      <c r="A7" s="108"/>
      <c r="B7" s="109"/>
      <c r="C7" s="111"/>
      <c r="D7" s="111"/>
      <c r="E7" s="111"/>
      <c r="F7" s="113"/>
      <c r="G7" s="111"/>
      <c r="H7" s="111"/>
      <c r="I7" s="113"/>
      <c r="J7" s="61"/>
      <c r="K7" s="77">
        <v>21311010011</v>
      </c>
      <c r="L7" s="77" t="s">
        <v>58</v>
      </c>
      <c r="M7" s="78">
        <v>11666666</v>
      </c>
      <c r="N7" s="78">
        <v>70000006</v>
      </c>
      <c r="O7" s="78">
        <v>5833333</v>
      </c>
      <c r="P7" s="79">
        <v>0</v>
      </c>
      <c r="Q7" s="78">
        <v>17499999</v>
      </c>
      <c r="R7" s="78">
        <v>70000006</v>
      </c>
      <c r="S7"/>
      <c r="T7" s="78">
        <v>52500007</v>
      </c>
      <c r="U7" s="77">
        <v>22331010011</v>
      </c>
      <c r="V7" s="77" t="s">
        <v>58</v>
      </c>
      <c r="W7" s="79">
        <v>0</v>
      </c>
      <c r="X7" s="78">
        <v>1313239159.3299999</v>
      </c>
      <c r="Y7" s="79">
        <v>0</v>
      </c>
      <c r="Z7" s="79">
        <v>0</v>
      </c>
      <c r="AA7" s="79">
        <v>0</v>
      </c>
      <c r="AB7" s="78">
        <v>1313239159.3299999</v>
      </c>
      <c r="AC7" s="81"/>
      <c r="AD7" s="78">
        <v>1313239159.3299999</v>
      </c>
      <c r="AE7" s="82">
        <f>T7+AD7</f>
        <v>1365739166.3299999</v>
      </c>
      <c r="AF7" s="61"/>
      <c r="AG7" s="61"/>
      <c r="AI7" s="61"/>
    </row>
    <row r="8" spans="1:39" ht="17.45" customHeight="1" x14ac:dyDescent="0.25">
      <c r="A8" s="114" t="s">
        <v>7</v>
      </c>
      <c r="B8" s="114"/>
      <c r="C8" s="26">
        <v>4751737673.3699989</v>
      </c>
      <c r="D8" s="26"/>
      <c r="E8" s="26">
        <v>87526650.210000008</v>
      </c>
      <c r="F8" s="26"/>
      <c r="G8" s="26">
        <f>G14+G10</f>
        <v>4664211023.2799997</v>
      </c>
      <c r="H8" s="96">
        <v>88991367.920000002</v>
      </c>
      <c r="I8" s="32">
        <v>0</v>
      </c>
      <c r="K8" s="77">
        <v>21311010009</v>
      </c>
      <c r="L8" s="77" t="s">
        <v>59</v>
      </c>
      <c r="M8" s="78">
        <v>11736694.02</v>
      </c>
      <c r="N8" s="78">
        <v>70729944.019999996</v>
      </c>
      <c r="O8" s="78">
        <v>5868347.0099999998</v>
      </c>
      <c r="P8" s="79">
        <v>0</v>
      </c>
      <c r="Q8" s="78">
        <v>17605041.030000001</v>
      </c>
      <c r="R8" s="78">
        <v>70729944.019999996</v>
      </c>
      <c r="S8"/>
      <c r="T8" s="78">
        <v>53124902.990000002</v>
      </c>
      <c r="U8" s="77">
        <v>22331010012</v>
      </c>
      <c r="V8" s="77" t="s">
        <v>59</v>
      </c>
      <c r="W8" s="79">
        <v>0</v>
      </c>
      <c r="X8" s="78">
        <v>1325936643.3599999</v>
      </c>
      <c r="Y8" s="79">
        <v>0</v>
      </c>
      <c r="Z8" s="79">
        <v>0</v>
      </c>
      <c r="AA8" s="79">
        <v>0</v>
      </c>
      <c r="AB8" s="78">
        <v>1325936643.3599999</v>
      </c>
      <c r="AC8" s="81"/>
      <c r="AD8" s="78">
        <v>1325936643.3599999</v>
      </c>
      <c r="AE8" s="82">
        <f>T8+AD8</f>
        <v>1379061546.3499999</v>
      </c>
    </row>
    <row r="9" spans="1:39" ht="15" x14ac:dyDescent="0.25">
      <c r="A9" s="114" t="s">
        <v>8</v>
      </c>
      <c r="B9" s="114"/>
      <c r="C9" s="28">
        <v>327916400.04000002</v>
      </c>
      <c r="D9" s="29">
        <v>0</v>
      </c>
      <c r="E9" s="92">
        <v>87526650.210000008</v>
      </c>
      <c r="F9" s="32">
        <v>0</v>
      </c>
      <c r="G9" s="33">
        <f>C9-E9</f>
        <v>240389749.83000001</v>
      </c>
      <c r="H9" s="96">
        <v>88991367.920000002</v>
      </c>
      <c r="I9" s="32">
        <v>0</v>
      </c>
      <c r="J9" s="52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 s="73"/>
      <c r="AF9" s="52"/>
      <c r="AG9" s="52"/>
      <c r="AI9" s="52"/>
    </row>
    <row r="10" spans="1:39" ht="28.5" x14ac:dyDescent="0.25">
      <c r="A10" s="1"/>
      <c r="B10" s="2" t="s">
        <v>9</v>
      </c>
      <c r="C10" s="31">
        <v>327916400.04000002</v>
      </c>
      <c r="D10" s="37">
        <v>0</v>
      </c>
      <c r="E10" s="85">
        <v>87526650.210000008</v>
      </c>
      <c r="F10" s="32">
        <v>0</v>
      </c>
      <c r="G10" s="33">
        <f>C10-E10</f>
        <v>240389749.83000001</v>
      </c>
      <c r="H10" s="70"/>
      <c r="I10" s="35"/>
      <c r="J10" s="52"/>
      <c r="K10"/>
      <c r="L10"/>
      <c r="M10"/>
      <c r="N10" s="80">
        <f>SUM(N4:N9)</f>
        <v>327916400.13999999</v>
      </c>
      <c r="O10" s="83"/>
      <c r="P10" s="83"/>
      <c r="Q10" s="90">
        <f>SUM(Q4:Q9)</f>
        <v>87526650.210000008</v>
      </c>
      <c r="R10" s="83"/>
      <c r="S10"/>
      <c r="T10" s="80">
        <f>SUM(T4:T9)</f>
        <v>240389749.93000001</v>
      </c>
      <c r="U10"/>
      <c r="V10"/>
      <c r="W10"/>
      <c r="X10"/>
      <c r="Y10"/>
      <c r="Z10"/>
      <c r="AA10"/>
      <c r="AB10"/>
      <c r="AC10"/>
      <c r="AD10" s="80">
        <f>SUM(AD4:AD9)</f>
        <v>4423821273.4499998</v>
      </c>
      <c r="AE10" s="80">
        <f>SUM(AE4:AE9)</f>
        <v>4664211023.3799992</v>
      </c>
      <c r="AF10" s="52"/>
      <c r="AG10" s="52"/>
      <c r="AI10" s="52"/>
    </row>
    <row r="11" spans="1:39" ht="15" x14ac:dyDescent="0.25">
      <c r="A11" s="3"/>
      <c r="B11" s="2" t="s">
        <v>10</v>
      </c>
      <c r="C11" s="36"/>
      <c r="D11" s="37">
        <v>0</v>
      </c>
      <c r="E11" s="65"/>
      <c r="F11" s="37">
        <v>0</v>
      </c>
      <c r="G11" s="38"/>
      <c r="H11" s="34"/>
      <c r="I11" s="35"/>
      <c r="J11" s="52"/>
      <c r="K11" s="52"/>
      <c r="M11" s="52"/>
      <c r="N11" s="52"/>
      <c r="O11" s="84"/>
      <c r="P11" s="89"/>
      <c r="Q11" s="85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I11" s="52"/>
    </row>
    <row r="12" spans="1:39" ht="28.5" x14ac:dyDescent="0.25">
      <c r="A12" s="3"/>
      <c r="B12" s="2" t="s">
        <v>11</v>
      </c>
      <c r="C12" s="32"/>
      <c r="D12" s="37">
        <v>0</v>
      </c>
      <c r="E12" s="38"/>
      <c r="F12" s="37">
        <v>0</v>
      </c>
      <c r="G12" s="38"/>
      <c r="H12" s="34"/>
      <c r="I12" s="35"/>
      <c r="N12" s="25">
        <v>332500000</v>
      </c>
      <c r="O12" s="84"/>
      <c r="P12" s="85"/>
      <c r="Q12" s="95">
        <f>Q14-Q10</f>
        <v>142499999.78999999</v>
      </c>
      <c r="R12" s="85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>
        <v>190000000</v>
      </c>
      <c r="AF12" s="52"/>
      <c r="AG12" s="52"/>
    </row>
    <row r="13" spans="1:39" ht="15" x14ac:dyDescent="0.25">
      <c r="A13" s="115" t="s">
        <v>12</v>
      </c>
      <c r="B13" s="115"/>
      <c r="C13" s="30">
        <v>4423821273.3299999</v>
      </c>
      <c r="D13" s="32">
        <v>0</v>
      </c>
      <c r="E13" s="32">
        <v>0</v>
      </c>
      <c r="F13" s="32">
        <v>0</v>
      </c>
      <c r="G13" s="26">
        <f>G14</f>
        <v>4423821273.4499998</v>
      </c>
      <c r="H13" s="39"/>
      <c r="I13" s="27"/>
      <c r="O13" s="84"/>
      <c r="P13" s="86"/>
      <c r="Q13" s="84"/>
      <c r="R13" s="87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F13" s="59"/>
      <c r="AG13" s="59"/>
    </row>
    <row r="14" spans="1:39" ht="28.5" x14ac:dyDescent="0.25">
      <c r="A14" s="1"/>
      <c r="B14" s="2" t="s">
        <v>13</v>
      </c>
      <c r="C14" s="30">
        <v>4423821273.3299999</v>
      </c>
      <c r="D14" s="32">
        <v>0</v>
      </c>
      <c r="E14" s="32">
        <v>0</v>
      </c>
      <c r="F14" s="32">
        <v>0</v>
      </c>
      <c r="G14" s="93">
        <v>4423821273.4499998</v>
      </c>
      <c r="H14" s="34"/>
      <c r="I14" s="35"/>
      <c r="O14" s="84"/>
      <c r="P14" s="87"/>
      <c r="Q14" s="91">
        <v>230026650</v>
      </c>
      <c r="R14" s="87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F14" s="59"/>
      <c r="AG14" s="59"/>
    </row>
    <row r="15" spans="1:39" x14ac:dyDescent="0.25">
      <c r="A15" s="3"/>
      <c r="B15" s="2" t="s">
        <v>14</v>
      </c>
      <c r="C15" s="40"/>
      <c r="D15" s="37">
        <v>0</v>
      </c>
      <c r="E15" s="37">
        <v>0</v>
      </c>
      <c r="F15" s="37">
        <v>0</v>
      </c>
      <c r="G15" s="41"/>
      <c r="H15" s="34"/>
      <c r="I15" s="35"/>
      <c r="O15" s="84"/>
      <c r="P15" s="85"/>
      <c r="Q15" s="85"/>
      <c r="R15" s="87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F15" s="59"/>
      <c r="AG15" s="59"/>
    </row>
    <row r="16" spans="1:39" ht="28.5" x14ac:dyDescent="0.25">
      <c r="A16" s="3"/>
      <c r="B16" s="2" t="s">
        <v>15</v>
      </c>
      <c r="C16" s="40"/>
      <c r="D16" s="37">
        <v>0</v>
      </c>
      <c r="E16" s="37">
        <v>0</v>
      </c>
      <c r="F16" s="37">
        <v>0</v>
      </c>
      <c r="G16" s="41"/>
      <c r="H16" s="34"/>
      <c r="I16" s="35"/>
      <c r="O16" s="84"/>
      <c r="P16" s="86"/>
      <c r="Q16" s="88"/>
      <c r="R16" s="84"/>
      <c r="AE16" s="59"/>
    </row>
    <row r="17" spans="1:35" ht="15" x14ac:dyDescent="0.25">
      <c r="A17" s="114" t="s">
        <v>16</v>
      </c>
      <c r="B17" s="114"/>
      <c r="C17" s="30">
        <v>3447685313.6300001</v>
      </c>
      <c r="D17" s="31"/>
      <c r="E17" s="31"/>
      <c r="F17" s="31"/>
      <c r="G17" s="30">
        <f>G18-G8</f>
        <v>3216242076.7200003</v>
      </c>
      <c r="H17" s="30">
        <v>5283412.05</v>
      </c>
      <c r="I17" s="42"/>
      <c r="N17" s="84"/>
      <c r="O17" s="84"/>
      <c r="P17" s="84"/>
      <c r="Q17" s="84"/>
      <c r="AE17" s="94">
        <v>4854211023.3799992</v>
      </c>
    </row>
    <row r="18" spans="1:35" ht="29.25" customHeight="1" x14ac:dyDescent="0.25">
      <c r="A18" s="114" t="s">
        <v>17</v>
      </c>
      <c r="B18" s="114"/>
      <c r="C18" s="44">
        <v>8199422987</v>
      </c>
      <c r="D18" s="28"/>
      <c r="E18" s="28"/>
      <c r="F18" s="28"/>
      <c r="G18" s="26">
        <v>7880453100</v>
      </c>
      <c r="H18" s="28">
        <f>SUM(H9:H17)</f>
        <v>94274779.969999999</v>
      </c>
      <c r="I18" s="45"/>
      <c r="J18" s="52"/>
      <c r="K18" s="77">
        <v>51341010041</v>
      </c>
      <c r="L18" s="77" t="s">
        <v>66</v>
      </c>
      <c r="M18" s="78">
        <v>3944210.94</v>
      </c>
      <c r="N18" s="79">
        <v>0</v>
      </c>
      <c r="O18" s="78">
        <v>1339201.1100000001</v>
      </c>
      <c r="P18" s="79">
        <v>0</v>
      </c>
      <c r="Q18" s="78">
        <v>5283412.05</v>
      </c>
      <c r="R18" s="79">
        <v>0</v>
      </c>
      <c r="S18" s="78">
        <v>5283412.05</v>
      </c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I18" s="52"/>
    </row>
    <row r="19" spans="1:35" ht="32.25" customHeight="1" x14ac:dyDescent="0.25">
      <c r="A19" s="116" t="s">
        <v>37</v>
      </c>
      <c r="B19" s="116"/>
      <c r="C19" s="36">
        <v>0</v>
      </c>
      <c r="D19" s="32">
        <v>0</v>
      </c>
      <c r="E19" s="46"/>
      <c r="F19" s="47"/>
      <c r="G19" s="29"/>
      <c r="H19" s="46"/>
      <c r="I19" s="48"/>
      <c r="J19" s="63"/>
      <c r="K19" s="63"/>
      <c r="M19" s="63"/>
      <c r="N19" s="63"/>
      <c r="O19" s="84"/>
      <c r="P19" s="88"/>
      <c r="Q19" s="88"/>
      <c r="R19" s="88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I19" s="63"/>
    </row>
    <row r="20" spans="1:35" ht="19.5" customHeight="1" x14ac:dyDescent="0.25">
      <c r="A20" s="117" t="s">
        <v>18</v>
      </c>
      <c r="B20" s="117"/>
      <c r="C20" s="11">
        <v>0</v>
      </c>
      <c r="D20" s="32">
        <v>0</v>
      </c>
      <c r="E20" s="7"/>
      <c r="F20" s="8"/>
      <c r="G20" s="12"/>
      <c r="H20" s="7"/>
      <c r="I20" s="43"/>
      <c r="J20" s="64"/>
      <c r="K20" s="77">
        <v>54111010005</v>
      </c>
      <c r="L20" s="77" t="s">
        <v>60</v>
      </c>
      <c r="M20" s="78">
        <v>223818.75</v>
      </c>
      <c r="N20" s="79">
        <v>0</v>
      </c>
      <c r="O20" s="78">
        <v>75037.5</v>
      </c>
      <c r="P20" s="79">
        <v>0</v>
      </c>
      <c r="Q20" s="78">
        <v>298856.25</v>
      </c>
      <c r="R20" s="79">
        <v>0</v>
      </c>
      <c r="S20" s="78">
        <v>298856.25</v>
      </c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</row>
    <row r="21" spans="1:35" ht="21" customHeight="1" x14ac:dyDescent="0.25">
      <c r="A21" s="117" t="s">
        <v>19</v>
      </c>
      <c r="B21" s="117"/>
      <c r="C21" s="11">
        <v>0</v>
      </c>
      <c r="D21" s="37">
        <v>0</v>
      </c>
      <c r="E21" s="7"/>
      <c r="F21" s="8"/>
      <c r="G21" s="12"/>
      <c r="H21" s="7"/>
      <c r="I21" s="8"/>
      <c r="K21" s="77">
        <v>54111010006</v>
      </c>
      <c r="L21" s="77" t="s">
        <v>61</v>
      </c>
      <c r="M21" s="78">
        <v>1444367.94</v>
      </c>
      <c r="N21" s="79">
        <v>0</v>
      </c>
      <c r="O21" s="78">
        <v>580709.98</v>
      </c>
      <c r="P21" s="79">
        <v>0</v>
      </c>
      <c r="Q21" s="78">
        <v>2025077.92</v>
      </c>
      <c r="R21" s="79">
        <v>0</v>
      </c>
      <c r="S21" s="78">
        <v>2025077.92</v>
      </c>
    </row>
    <row r="22" spans="1:35" ht="23.25" customHeight="1" x14ac:dyDescent="0.25">
      <c r="A22" s="117" t="s">
        <v>20</v>
      </c>
      <c r="B22" s="117"/>
      <c r="C22" s="11">
        <v>0</v>
      </c>
      <c r="D22" s="37">
        <v>0</v>
      </c>
      <c r="E22" s="7"/>
      <c r="F22" s="8"/>
      <c r="G22" s="12"/>
      <c r="H22" s="7"/>
      <c r="I22" s="8"/>
      <c r="K22" s="77">
        <v>54111010009</v>
      </c>
      <c r="L22" s="77" t="s">
        <v>62</v>
      </c>
      <c r="M22" s="78">
        <v>18182418.039999999</v>
      </c>
      <c r="N22" s="79">
        <v>0</v>
      </c>
      <c r="O22" s="78">
        <v>8471708.4800000004</v>
      </c>
      <c r="P22" s="79">
        <v>0</v>
      </c>
      <c r="Q22" s="78">
        <v>26654126.52</v>
      </c>
      <c r="R22" s="79">
        <v>0</v>
      </c>
      <c r="S22" s="78">
        <v>26654126.52</v>
      </c>
    </row>
    <row r="23" spans="1:35" ht="29.25" customHeight="1" x14ac:dyDescent="0.25">
      <c r="A23" s="116" t="s">
        <v>21</v>
      </c>
      <c r="B23" s="116"/>
      <c r="C23" s="4">
        <v>0</v>
      </c>
      <c r="D23" s="32">
        <v>0</v>
      </c>
      <c r="E23" s="5"/>
      <c r="F23" s="6"/>
      <c r="G23" s="6"/>
      <c r="H23" s="7"/>
      <c r="I23" s="8"/>
      <c r="J23" s="52"/>
      <c r="K23" s="77">
        <v>54111010010</v>
      </c>
      <c r="L23" s="77" t="s">
        <v>63</v>
      </c>
      <c r="M23" s="78">
        <v>23055160.440000001</v>
      </c>
      <c r="N23" s="79">
        <v>0</v>
      </c>
      <c r="O23" s="78">
        <v>10764775.51</v>
      </c>
      <c r="P23" s="79">
        <v>0</v>
      </c>
      <c r="Q23" s="78">
        <v>33819935.950000003</v>
      </c>
      <c r="R23" s="79">
        <v>0</v>
      </c>
      <c r="S23" s="78">
        <v>33819935.950000003</v>
      </c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</row>
    <row r="24" spans="1:35" ht="20.25" customHeight="1" x14ac:dyDescent="0.25">
      <c r="A24" s="117" t="s">
        <v>22</v>
      </c>
      <c r="B24" s="117"/>
      <c r="C24" s="4">
        <v>0</v>
      </c>
      <c r="D24" s="37">
        <v>0</v>
      </c>
      <c r="E24" s="5"/>
      <c r="F24" s="121"/>
      <c r="G24" s="9"/>
      <c r="H24" s="7"/>
      <c r="I24" s="8"/>
      <c r="J24" s="52"/>
      <c r="K24" s="77">
        <v>54111010011</v>
      </c>
      <c r="L24" s="77" t="s">
        <v>64</v>
      </c>
      <c r="M24" s="78">
        <v>16974209.57</v>
      </c>
      <c r="N24" s="79">
        <v>0</v>
      </c>
      <c r="O24" s="78">
        <v>9219161.7100000009</v>
      </c>
      <c r="P24" s="79">
        <v>0</v>
      </c>
      <c r="Q24" s="78">
        <v>26193371.280000001</v>
      </c>
      <c r="R24" s="79">
        <v>0</v>
      </c>
      <c r="S24" s="78">
        <v>26193371.280000001</v>
      </c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</row>
    <row r="25" spans="1:35" ht="14.45" customHeight="1" x14ac:dyDescent="0.25">
      <c r="A25" s="117" t="s">
        <v>23</v>
      </c>
      <c r="B25" s="117"/>
      <c r="C25" s="4">
        <v>0</v>
      </c>
      <c r="D25" s="37">
        <v>0</v>
      </c>
      <c r="E25" s="5"/>
      <c r="F25" s="10"/>
      <c r="G25" s="9"/>
      <c r="H25" s="7"/>
      <c r="I25" s="8"/>
      <c r="J25" s="52"/>
      <c r="K25" s="81"/>
      <c r="L25" s="81"/>
      <c r="M25" s="81"/>
      <c r="N25" s="81"/>
      <c r="O25" s="81"/>
      <c r="P25" s="81"/>
      <c r="Q25" s="81"/>
      <c r="R25" s="81"/>
      <c r="S25" s="81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</row>
    <row r="26" spans="1:35" ht="14.45" customHeight="1" x14ac:dyDescent="0.25">
      <c r="A26" s="117" t="s">
        <v>24</v>
      </c>
      <c r="B26" s="117"/>
      <c r="C26" s="11">
        <v>0</v>
      </c>
      <c r="D26" s="37">
        <v>0</v>
      </c>
      <c r="E26" s="7"/>
      <c r="F26" s="6"/>
      <c r="G26" s="12"/>
      <c r="H26" s="7"/>
      <c r="I26" s="8"/>
      <c r="K26" s="81"/>
      <c r="L26" s="79" t="s">
        <v>65</v>
      </c>
      <c r="M26" s="78">
        <v>59879974.740000002</v>
      </c>
      <c r="N26" s="79">
        <v>0</v>
      </c>
      <c r="O26" s="78">
        <v>29111393.18</v>
      </c>
      <c r="P26" s="79">
        <v>0</v>
      </c>
      <c r="Q26" s="78">
        <v>88991367.920000002</v>
      </c>
      <c r="R26" s="79">
        <v>0</v>
      </c>
      <c r="S26" s="78">
        <v>88991367.920000002</v>
      </c>
    </row>
    <row r="27" spans="1:35" ht="9.75" customHeight="1" thickBot="1" x14ac:dyDescent="0.3">
      <c r="A27" s="119"/>
      <c r="B27" s="119"/>
      <c r="C27" s="58"/>
      <c r="D27" s="49"/>
      <c r="E27" s="58"/>
      <c r="F27" s="50"/>
      <c r="G27" s="51"/>
      <c r="H27" s="58"/>
      <c r="I27" s="50"/>
      <c r="K27" s="81"/>
      <c r="L27" s="79"/>
      <c r="M27" s="78"/>
      <c r="N27" s="79"/>
      <c r="O27" s="78"/>
      <c r="P27" s="79"/>
      <c r="Q27" s="78"/>
      <c r="R27" s="79"/>
      <c r="S27" s="78"/>
    </row>
    <row r="28" spans="1:35" ht="18.95" customHeight="1" x14ac:dyDescent="0.25">
      <c r="A28" s="13"/>
      <c r="K28" s="81"/>
      <c r="L28" s="81"/>
      <c r="M28" s="79"/>
      <c r="N28" s="81"/>
      <c r="O28" s="81"/>
      <c r="P28" s="81"/>
      <c r="Q28" s="81"/>
      <c r="R28" s="81"/>
      <c r="S28" s="78"/>
    </row>
    <row r="29" spans="1:35" ht="43.5" customHeight="1" x14ac:dyDescent="0.25">
      <c r="A29" s="24">
        <v>1</v>
      </c>
      <c r="B29" s="120" t="s">
        <v>25</v>
      </c>
      <c r="C29" s="120"/>
      <c r="D29" s="120"/>
      <c r="E29" s="120"/>
      <c r="F29" s="120"/>
      <c r="G29" s="120"/>
      <c r="H29" s="120"/>
      <c r="I29" s="120"/>
      <c r="K29" s="81"/>
      <c r="L29" s="81"/>
      <c r="M29" s="101" t="s">
        <v>67</v>
      </c>
      <c r="N29" s="102"/>
      <c r="O29" s="97">
        <v>607942055</v>
      </c>
      <c r="P29" s="97">
        <v>-33642913</v>
      </c>
      <c r="Q29" s="97">
        <v>574299142</v>
      </c>
      <c r="R29" s="98">
        <v>319018018</v>
      </c>
      <c r="S29" s="98">
        <v>319018018</v>
      </c>
      <c r="T29" s="97">
        <v>255281124</v>
      </c>
    </row>
    <row r="30" spans="1:35" ht="21.75" customHeight="1" thickBot="1" x14ac:dyDescent="0.3">
      <c r="A30" s="24">
        <v>2</v>
      </c>
      <c r="B30" s="118" t="s">
        <v>26</v>
      </c>
      <c r="C30" s="118"/>
      <c r="D30" s="118"/>
      <c r="E30" s="118"/>
      <c r="F30" s="118"/>
      <c r="G30" s="118"/>
      <c r="H30" s="118"/>
      <c r="I30" s="118"/>
      <c r="M30" s="101" t="s">
        <v>68</v>
      </c>
      <c r="N30" s="102"/>
      <c r="O30" s="97">
        <v>353553370</v>
      </c>
      <c r="P30" s="97">
        <v>-37314804</v>
      </c>
      <c r="Q30" s="97">
        <v>316238566</v>
      </c>
      <c r="R30" s="98">
        <v>230026650</v>
      </c>
      <c r="S30" s="98">
        <v>230026650</v>
      </c>
      <c r="T30" s="97">
        <v>86211916</v>
      </c>
    </row>
    <row r="31" spans="1:35" ht="57.75" customHeight="1" x14ac:dyDescent="0.25">
      <c r="A31" s="55" t="s">
        <v>27</v>
      </c>
      <c r="B31" s="14" t="s">
        <v>28</v>
      </c>
      <c r="C31" s="14" t="s">
        <v>30</v>
      </c>
      <c r="D31" s="14" t="s">
        <v>31</v>
      </c>
      <c r="E31" s="56" t="s">
        <v>33</v>
      </c>
      <c r="F31" s="15" t="s">
        <v>34</v>
      </c>
      <c r="H31" s="52"/>
      <c r="M31" s="101" t="s">
        <v>69</v>
      </c>
      <c r="N31" s="102"/>
      <c r="O31" s="97">
        <v>253186685</v>
      </c>
      <c r="P31" s="97">
        <v>3671891</v>
      </c>
      <c r="Q31" s="97">
        <v>256858576</v>
      </c>
      <c r="R31" s="98">
        <v>88991368</v>
      </c>
      <c r="S31" s="98">
        <v>88991368</v>
      </c>
      <c r="T31" s="97">
        <v>167867208</v>
      </c>
    </row>
    <row r="32" spans="1:35" ht="13.5" customHeight="1" x14ac:dyDescent="0.25">
      <c r="A32" s="16"/>
      <c r="B32" s="17" t="s">
        <v>29</v>
      </c>
      <c r="C32" s="17" t="s">
        <v>39</v>
      </c>
      <c r="D32" s="17" t="s">
        <v>32</v>
      </c>
      <c r="E32" s="18" t="s">
        <v>38</v>
      </c>
      <c r="F32" s="19" t="s">
        <v>35</v>
      </c>
      <c r="M32" s="101" t="s">
        <v>70</v>
      </c>
      <c r="N32" s="102"/>
      <c r="O32" s="99">
        <v>0</v>
      </c>
      <c r="P32" s="99">
        <v>0</v>
      </c>
      <c r="Q32" s="99">
        <v>0</v>
      </c>
      <c r="R32" s="100">
        <v>0</v>
      </c>
      <c r="S32" s="100">
        <v>0</v>
      </c>
      <c r="T32" s="99">
        <v>0</v>
      </c>
    </row>
    <row r="33" spans="1:20" ht="12" customHeight="1" x14ac:dyDescent="0.25">
      <c r="A33" s="16"/>
      <c r="B33" s="53"/>
      <c r="C33" s="17"/>
      <c r="D33" s="53"/>
      <c r="E33" s="20"/>
      <c r="F33" s="54"/>
      <c r="M33" s="101" t="s">
        <v>71</v>
      </c>
      <c r="N33" s="102"/>
      <c r="O33" s="97">
        <v>2000</v>
      </c>
      <c r="P33" s="99">
        <v>0</v>
      </c>
      <c r="Q33" s="97">
        <v>2000</v>
      </c>
      <c r="R33" s="100">
        <v>0</v>
      </c>
      <c r="S33" s="100">
        <v>0</v>
      </c>
      <c r="T33" s="97">
        <v>2000</v>
      </c>
    </row>
    <row r="34" spans="1:20" ht="98.25" customHeight="1" thickBot="1" x14ac:dyDescent="0.3">
      <c r="A34" s="21" t="s">
        <v>36</v>
      </c>
      <c r="B34" s="67">
        <v>500000000</v>
      </c>
      <c r="C34" s="22">
        <v>12</v>
      </c>
      <c r="D34" s="22" t="s">
        <v>43</v>
      </c>
      <c r="E34" s="23">
        <v>0</v>
      </c>
      <c r="F34" s="68">
        <v>8.42</v>
      </c>
      <c r="M34" s="101" t="s">
        <v>72</v>
      </c>
      <c r="N34" s="102"/>
      <c r="O34" s="97">
        <v>1200000</v>
      </c>
      <c r="P34" s="99">
        <v>0</v>
      </c>
      <c r="Q34" s="97">
        <v>1200000</v>
      </c>
      <c r="R34" s="100">
        <v>0</v>
      </c>
      <c r="S34" s="100">
        <v>0</v>
      </c>
      <c r="T34" s="97">
        <v>1200000</v>
      </c>
    </row>
    <row r="36" spans="1:20" x14ac:dyDescent="0.25">
      <c r="H36" s="52"/>
    </row>
    <row r="37" spans="1:20" x14ac:dyDescent="0.25">
      <c r="H37" s="52"/>
    </row>
  </sheetData>
  <mergeCells count="42">
    <mergeCell ref="B30:I30"/>
    <mergeCell ref="A24:B24"/>
    <mergeCell ref="A25:B25"/>
    <mergeCell ref="A26:B26"/>
    <mergeCell ref="A27:B27"/>
    <mergeCell ref="B29:I29"/>
    <mergeCell ref="A19:B19"/>
    <mergeCell ref="A20:B20"/>
    <mergeCell ref="A21:B21"/>
    <mergeCell ref="A22:B22"/>
    <mergeCell ref="A23:B23"/>
    <mergeCell ref="A8:B8"/>
    <mergeCell ref="A9:B9"/>
    <mergeCell ref="A13:B13"/>
    <mergeCell ref="A17:B17"/>
    <mergeCell ref="A18:B18"/>
    <mergeCell ref="A1:I1"/>
    <mergeCell ref="A2:I2"/>
    <mergeCell ref="A3:I3"/>
    <mergeCell ref="A4:I4"/>
    <mergeCell ref="A6:B7"/>
    <mergeCell ref="C6:C7"/>
    <mergeCell ref="D6:D7"/>
    <mergeCell ref="E6:E7"/>
    <mergeCell ref="F6:F7"/>
    <mergeCell ref="G6:G7"/>
    <mergeCell ref="H6:H7"/>
    <mergeCell ref="I6:I7"/>
    <mergeCell ref="M34:N34"/>
    <mergeCell ref="Y2:Z2"/>
    <mergeCell ref="AA2:AB2"/>
    <mergeCell ref="AC2:AD2"/>
    <mergeCell ref="M2:N2"/>
    <mergeCell ref="O2:P2"/>
    <mergeCell ref="Q2:R2"/>
    <mergeCell ref="S2:T2"/>
    <mergeCell ref="W2:X2"/>
    <mergeCell ref="M29:N29"/>
    <mergeCell ref="M30:N30"/>
    <mergeCell ref="M31:N31"/>
    <mergeCell ref="M32:N32"/>
    <mergeCell ref="M33:N33"/>
  </mergeCells>
  <pageMargins left="0.7" right="0.7" top="0.75" bottom="0.75" header="0.3" footer="0.3"/>
  <pageSetup paperSize="9" scale="80" fitToHeight="0" orientation="landscape" horizontalDpi="300" verticalDpi="300" r:id="rId1"/>
  <rowBreaks count="1" manualBreakCount="1">
    <brk id="2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2026-04-29T22:23:24Z</dcterms:modified>
</cp:coreProperties>
</file>