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11SERV PERS (v.2)" sheetId="1" r:id="rId1"/>
    <sheet name="Hoja2" sheetId="2" state="hidden" r:id="rId2"/>
  </sheets>
  <externalReferences>
    <externalReference r:id="rId5"/>
  </externalReferences>
  <definedNames>
    <definedName name="page\x2dtotal">'[1]Sheet1 (2)'!#REF!</definedName>
    <definedName name="page\x2dtotal\x2dmaster0">'[1]Sheet1 (2)'!#REF!</definedName>
    <definedName name="RecursosRecibidos" localSheetId="0">#REF!</definedName>
    <definedName name="RecursosRecibidos">#REF!</definedName>
  </definedNames>
  <calcPr fullCalcOnLoad="1"/>
</workbook>
</file>

<file path=xl/sharedStrings.xml><?xml version="1.0" encoding="utf-8"?>
<sst xmlns="http://schemas.openxmlformats.org/spreadsheetml/2006/main" count="88" uniqueCount="67">
  <si>
    <t>INGRESOS ESTATALES</t>
  </si>
  <si>
    <t>SECRETARIA DE EDUCACION</t>
  </si>
  <si>
    <t>SECRETARIA DE SEGURIDAD Y PROTECCION CIUDADANA</t>
  </si>
  <si>
    <t>L002 - RESPONSABILIDADES, RESOLUCIONES JUDICIALES Y PAGO DE LIQUIDACIONES.</t>
  </si>
  <si>
    <t>GOBIERNO</t>
  </si>
  <si>
    <t>110101 - INGRESOS ESTATALES</t>
  </si>
  <si>
    <t>Devengado</t>
  </si>
  <si>
    <t>Concepto (c)</t>
  </si>
  <si>
    <t>Egresos</t>
  </si>
  <si>
    <t>Aprobado (d)</t>
  </si>
  <si>
    <t xml:space="preserve">Ampliaciones/ (Reducciones) </t>
  </si>
  <si>
    <t xml:space="preserve">Modificado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</si>
  <si>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</si>
  <si>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</si>
  <si>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</si>
  <si>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</si>
  <si>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</si>
  <si>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</si>
  <si>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Médico. Paramédico y afin</t>
  </si>
  <si>
    <t>D. Seguridad Pública</t>
  </si>
  <si>
    <t>E. Gastos Asociados a la implementación de nuevas leyes federales o reformas a las mismas</t>
  </si>
  <si>
    <t>F. Sentencias laborales definitivas</t>
  </si>
  <si>
    <t>II. Gasto Etiquetado (II=A+B+C+D+E+F)</t>
  </si>
  <si>
    <t>F. Sentencias laborales definitivas                                                                                                                           0</t>
  </si>
  <si>
    <t> III. Total del Gasto en Servicios Personales (III=I+II)</t>
  </si>
  <si>
    <t>excepto ED,SP y SS</t>
  </si>
  <si>
    <t>ED</t>
  </si>
  <si>
    <t>NO ETIQUETADOS</t>
  </si>
  <si>
    <t>ETIQUETADOS</t>
  </si>
  <si>
    <t>Total general</t>
  </si>
  <si>
    <t>Marzo</t>
  </si>
  <si>
    <t>N/D</t>
  </si>
  <si>
    <t>UNIDAD DE APOYO JURIDICO</t>
  </si>
  <si>
    <t>OFICINA DE LA UNIDAD DE APOYO JURIDICO</t>
  </si>
  <si>
    <t>PODER EJECUTIVO</t>
  </si>
  <si>
    <t>DEPENDENCIA</t>
  </si>
  <si>
    <t>JUSTICIA</t>
  </si>
  <si>
    <t>IMPARTICION DE JUSTICIA</t>
  </si>
  <si>
    <t>COBERTURA DE LOS SERVICIOS DE SEGURIDAD PUBLICA Y PROCURACION DE JUSTICIA</t>
  </si>
  <si>
    <t>L - OBLIGACIONES DE CUMPLIMIENTO DE RESOLUCION JURISDICCIONAL</t>
  </si>
  <si>
    <t>L</t>
  </si>
  <si>
    <t>OBLIGACIONES DE CUMPLIMIENTO DE RESOLUCION JURISDICCIONAL</t>
  </si>
  <si>
    <t>L002</t>
  </si>
  <si>
    <t>RESPONSABILIDADES, RESOLUCIONES JUDICIALES Y PAGO DE LIQUIDACIONES.</t>
  </si>
  <si>
    <t>3000 - SERVICIOS GENERALES</t>
  </si>
  <si>
    <t>SERVICIOS GENERALES</t>
  </si>
  <si>
    <t>OTROS SERVICIOS GENERALES</t>
  </si>
  <si>
    <t>SENTENCIAS Y RESOLUCIONES POR AUTORIDAD COMPETENTE</t>
  </si>
  <si>
    <t>39401 - EROGACIONES POR RESOLUCIONES POR AUTORIDAD COMPETENTE</t>
  </si>
  <si>
    <t>EROGACIONES POR RESOLUCIONES POR AUTORIDAD COMPETENTE</t>
  </si>
  <si>
    <t>GASTO CORRIENTE</t>
  </si>
  <si>
    <t>RECURSOS FISCALES</t>
  </si>
  <si>
    <t>C0100</t>
  </si>
  <si>
    <t>COMPONENTE 01 - ACTIVIDAD 00</t>
  </si>
  <si>
    <t>C0102</t>
  </si>
  <si>
    <t>COMPONENTE 01 - ACTIVIDAD 02</t>
  </si>
  <si>
    <t>ALCANCE ESTATAL</t>
  </si>
  <si>
    <t>0 - SIN DEFINIR</t>
  </si>
  <si>
    <t>SIN DEFINIR</t>
  </si>
  <si>
    <t>INGRESOS ESTATALES ( FINANCIAMIENTO 2022 )</t>
  </si>
  <si>
    <t>Laudo SP</t>
  </si>
  <si>
    <t>Fuente de Información</t>
  </si>
  <si>
    <t>Salud y Educación enviaron archivo</t>
  </si>
  <si>
    <t>Base cierre 1er trim 2022</t>
  </si>
  <si>
    <t>No se considera la partida excepto para SP</t>
  </si>
  <si>
    <t>Subejercicio  (e)</t>
  </si>
  <si>
    <t>Gobierno del Estado de Tabasco Poder Ejecutivo
  Estado Analítico del Ejercicio del Presupuesto de Egresos Detallado - LDF Clasificación de 
Servicios Personales por Categoria
Del 01 de Enero al 31 de Marzo del 2022 
(Pesos)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</si>
</sst>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(* #,##0.00_);_(* \(#,##0.00\);_(* &quot;-&quot;??_);_(@_)"/>
    <numFmt numFmtId="167" formatCode="_-\$* #,##0.00_-;&quot;-$&quot;* #,##0.00_-;_-\$* \-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9" fillId="0" borderId="0" applyBorder="0" applyProtection="0">
      <alignment/>
    </xf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38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8" fillId="0" borderId="10" xfId="0" applyFont="1" applyFill="1" applyBorder="1" applyAlignment="1">
      <alignment horizontal="left" vertical="center"/>
    </xf>
    <xf numFmtId="41" fontId="48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left" vertical="center" indent="1"/>
    </xf>
    <xf numFmtId="41" fontId="49" fillId="0" borderId="1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/>
    </xf>
    <xf numFmtId="164" fontId="51" fillId="33" borderId="11" xfId="0" applyNumberFormat="1" applyFont="1" applyFill="1" applyBorder="1" applyAlignment="1">
      <alignment/>
    </xf>
    <xf numFmtId="41" fontId="50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164" fontId="50" fillId="0" borderId="0" xfId="61" applyNumberFormat="1" applyFont="1" applyAlignment="1">
      <alignment/>
    </xf>
    <xf numFmtId="0" fontId="50" fillId="0" borderId="0" xfId="0" applyFont="1" applyAlignment="1">
      <alignment horizontal="right" indent="1"/>
    </xf>
    <xf numFmtId="164" fontId="52" fillId="0" borderId="0" xfId="0" applyNumberFormat="1" applyFont="1" applyAlignment="1">
      <alignment horizontal="left" wrapText="1" indent="1"/>
    </xf>
    <xf numFmtId="0" fontId="51" fillId="0" borderId="12" xfId="0" applyFont="1" applyBorder="1" applyAlignment="1">
      <alignment horizontal="left"/>
    </xf>
    <xf numFmtId="164" fontId="51" fillId="0" borderId="12" xfId="0" applyNumberFormat="1" applyFont="1" applyBorder="1" applyAlignment="1">
      <alignment/>
    </xf>
    <xf numFmtId="0" fontId="51" fillId="33" borderId="11" xfId="0" applyFont="1" applyFill="1" applyBorder="1" applyAlignment="1">
      <alignment horizontal="left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/>
    </xf>
    <xf numFmtId="41" fontId="48" fillId="0" borderId="13" xfId="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left" vertical="center" indent="1"/>
    </xf>
    <xf numFmtId="41" fontId="49" fillId="0" borderId="14" xfId="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left" vertical="center" indent="2"/>
    </xf>
    <xf numFmtId="0" fontId="49" fillId="0" borderId="14" xfId="0" applyFont="1" applyFill="1" applyBorder="1" applyAlignment="1">
      <alignment horizontal="left" vertical="center" wrapText="1" indent="1"/>
    </xf>
    <xf numFmtId="0" fontId="48" fillId="0" borderId="14" xfId="0" applyFont="1" applyFill="1" applyBorder="1" applyAlignment="1">
      <alignment horizontal="left" vertical="center"/>
    </xf>
    <xf numFmtId="41" fontId="48" fillId="0" borderId="14" xfId="0" applyNumberFormat="1" applyFont="1" applyFill="1" applyBorder="1" applyAlignment="1">
      <alignment horizontal="right" vertical="center"/>
    </xf>
    <xf numFmtId="0" fontId="48" fillId="0" borderId="15" xfId="0" applyFont="1" applyFill="1" applyBorder="1" applyAlignment="1">
      <alignment horizontal="left" vertical="center" wrapText="1"/>
    </xf>
    <xf numFmtId="41" fontId="48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</cellXfs>
  <cellStyles count="160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2" xfId="41"/>
    <cellStyle name="60% - Énfasis3" xfId="42"/>
    <cellStyle name="60% - Énfasis4" xfId="43"/>
    <cellStyle name="60% - Énfasis5" xfId="44"/>
    <cellStyle name="60% - Énfasis6" xfId="45"/>
    <cellStyle name="Buena" xfId="46"/>
    <cellStyle name="Cálculo" xfId="47"/>
    <cellStyle name="Celda de comprobación" xfId="48"/>
    <cellStyle name="Celda vinculada" xfId="49"/>
    <cellStyle name="Encabezado 1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Hipervínculo 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16 2" xfId="70"/>
    <cellStyle name="Millares 17" xfId="71"/>
    <cellStyle name="Millares 18" xfId="72"/>
    <cellStyle name="Millares 19" xfId="73"/>
    <cellStyle name="Millares 19 2" xfId="74"/>
    <cellStyle name="Millares 2" xfId="75"/>
    <cellStyle name="Millares 2 2" xfId="76"/>
    <cellStyle name="Millares 2 3" xfId="77"/>
    <cellStyle name="Millares 3" xfId="78"/>
    <cellStyle name="Millares 4" xfId="79"/>
    <cellStyle name="Millares 5" xfId="80"/>
    <cellStyle name="Millares 6" xfId="81"/>
    <cellStyle name="Millares 7" xfId="82"/>
    <cellStyle name="Millares 8" xfId="83"/>
    <cellStyle name="Millares 9" xfId="84"/>
    <cellStyle name="Millares 9 2" xfId="85"/>
    <cellStyle name="Currency" xfId="86"/>
    <cellStyle name="Currency [0]" xfId="87"/>
    <cellStyle name="Moneda 2" xfId="88"/>
    <cellStyle name="Neutral" xfId="89"/>
    <cellStyle name="Normal 10" xfId="90"/>
    <cellStyle name="Normal 11" xfId="91"/>
    <cellStyle name="Normal 12" xfId="92"/>
    <cellStyle name="Normal 12 2" xfId="93"/>
    <cellStyle name="Normal 13" xfId="94"/>
    <cellStyle name="Normal 14" xfId="95"/>
    <cellStyle name="Normal 15" xfId="96"/>
    <cellStyle name="Normal 15 2" xfId="97"/>
    <cellStyle name="Normal 15 3" xfId="98"/>
    <cellStyle name="Normal 15 4" xfId="99"/>
    <cellStyle name="Normal 16" xfId="100"/>
    <cellStyle name="Normal 17" xfId="101"/>
    <cellStyle name="Normal 17 2" xfId="102"/>
    <cellStyle name="Normal 17 3" xfId="103"/>
    <cellStyle name="Normal 18" xfId="104"/>
    <cellStyle name="Normal 19" xfId="105"/>
    <cellStyle name="Normal 19 2" xfId="106"/>
    <cellStyle name="Normal 19 3" xfId="107"/>
    <cellStyle name="Normal 2" xfId="108"/>
    <cellStyle name="Normal 2 2" xfId="109"/>
    <cellStyle name="Normal 2 3" xfId="110"/>
    <cellStyle name="Normal 2 4" xfId="111"/>
    <cellStyle name="Normal 20" xfId="112"/>
    <cellStyle name="Normal 20 2" xfId="113"/>
    <cellStyle name="Normal 21" xfId="114"/>
    <cellStyle name="Normal 22" xfId="115"/>
    <cellStyle name="Normal 22 2" xfId="116"/>
    <cellStyle name="Normal 23" xfId="117"/>
    <cellStyle name="Normal 24" xfId="118"/>
    <cellStyle name="Normal 24 2" xfId="119"/>
    <cellStyle name="Normal 24 3" xfId="120"/>
    <cellStyle name="Normal 25" xfId="121"/>
    <cellStyle name="Normal 25 2" xfId="122"/>
    <cellStyle name="Normal 26" xfId="123"/>
    <cellStyle name="Normal 26 2" xfId="124"/>
    <cellStyle name="Normal 26 3" xfId="125"/>
    <cellStyle name="Normal 26 4" xfId="126"/>
    <cellStyle name="Normal 27" xfId="127"/>
    <cellStyle name="Normal 28" xfId="128"/>
    <cellStyle name="Normal 28 2" xfId="129"/>
    <cellStyle name="Normal 29" xfId="130"/>
    <cellStyle name="Normal 3" xfId="131"/>
    <cellStyle name="Normal 3 2" xfId="132"/>
    <cellStyle name="Normal 30" xfId="133"/>
    <cellStyle name="Normal 31" xfId="134"/>
    <cellStyle name="Normal 31 2" xfId="135"/>
    <cellStyle name="Normal 32" xfId="136"/>
    <cellStyle name="Normal 32 2" xfId="137"/>
    <cellStyle name="Normal 33" xfId="138"/>
    <cellStyle name="Normal 34" xfId="139"/>
    <cellStyle name="Normal 35" xfId="140"/>
    <cellStyle name="Normal 35 2" xfId="141"/>
    <cellStyle name="Normal 36" xfId="142"/>
    <cellStyle name="Normal 4" xfId="143"/>
    <cellStyle name="Normal 4 2" xfId="144"/>
    <cellStyle name="Normal 5" xfId="145"/>
    <cellStyle name="Normal 5 2" xfId="146"/>
    <cellStyle name="Normal 5 2 2" xfId="147"/>
    <cellStyle name="Normal 6" xfId="148"/>
    <cellStyle name="Normal 7" xfId="149"/>
    <cellStyle name="Normal 7 2" xfId="150"/>
    <cellStyle name="Normal 8" xfId="151"/>
    <cellStyle name="Normal 8 2" xfId="152"/>
    <cellStyle name="Normal 9" xfId="153"/>
    <cellStyle name="Normal 9 2" xfId="154"/>
    <cellStyle name="Normal 9 3" xfId="155"/>
    <cellStyle name="Notas" xfId="156"/>
    <cellStyle name="Notas 2" xfId="157"/>
    <cellStyle name="Notas 3" xfId="158"/>
    <cellStyle name="Percent" xfId="159"/>
    <cellStyle name="Porcentaje 2" xfId="160"/>
    <cellStyle name="Porcentaje 2 2" xfId="161"/>
    <cellStyle name="Porcentaje 3" xfId="162"/>
    <cellStyle name="Porcentaje 3 2" xfId="163"/>
    <cellStyle name="Porcentaje 3 3" xfId="164"/>
    <cellStyle name="Salida" xfId="165"/>
    <cellStyle name="TableStyleLight1" xfId="166"/>
    <cellStyle name="Texto de advertencia" xfId="167"/>
    <cellStyle name="Texto explicativo" xfId="168"/>
    <cellStyle name="Título" xfId="169"/>
    <cellStyle name="Título 2" xfId="170"/>
    <cellStyle name="Título 3" xfId="171"/>
    <cellStyle name="Título 4" xfId="172"/>
    <cellStyle name="Total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1076325</xdr:colOff>
      <xdr:row>0</xdr:row>
      <xdr:rowOff>0</xdr:rowOff>
    </xdr:from>
    <xdr:to>
      <xdr:col>6</xdr:col>
      <xdr:colOff>1066800</xdr:colOff>
      <xdr:row>0</xdr:row>
      <xdr:rowOff>695325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faguilarg\Documents\Evoluciones%202020\Cierre%201er%20trimestre%202020\2020-07-14%20Base%20de%20cierre%201er%20trimestre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  <sheetName val="Evolución"/>
      <sheetName val="td.12"/>
      <sheetName val="12."/>
      <sheetName val="Sheet1 (2)"/>
      <sheetName val="Sheet1 (3)"/>
      <sheetName val="TD_Ejer y Destino_"/>
      <sheetName val="Ejer y Destino_"/>
      <sheetName val="Ejer y Destino_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0"/>
  <sheetViews>
    <sheetView tabSelected="1" zoomScale="85" zoomScaleNormal="85" zoomScalePageLayoutView="0" workbookViewId="0" topLeftCell="A1">
      <selection activeCell="K4" sqref="K4"/>
    </sheetView>
  </sheetViews>
  <sheetFormatPr defaultColWidth="11.57421875" defaultRowHeight="15"/>
  <cols>
    <col min="1" max="1" width="45.7109375" style="6" customWidth="1"/>
    <col min="2" max="2" width="17.57421875" style="6" bestFit="1" customWidth="1"/>
    <col min="3" max="3" width="15.00390625" style="6" bestFit="1" customWidth="1"/>
    <col min="4" max="4" width="17.57421875" style="6" bestFit="1" customWidth="1"/>
    <col min="5" max="6" width="16.57421875" style="6" bestFit="1" customWidth="1"/>
    <col min="7" max="7" width="16.7109375" style="6" customWidth="1"/>
    <col min="8" max="16384" width="11.57421875" style="6" customWidth="1"/>
  </cols>
  <sheetData>
    <row r="1" spans="1:7" ht="58.5" customHeight="1">
      <c r="A1" s="29" t="s">
        <v>66</v>
      </c>
      <c r="B1" s="30"/>
      <c r="C1" s="30"/>
      <c r="D1" s="30"/>
      <c r="E1" s="30"/>
      <c r="F1" s="30"/>
      <c r="G1" s="31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32" t="s">
        <v>7</v>
      </c>
      <c r="B3" s="34" t="s">
        <v>8</v>
      </c>
      <c r="C3" s="34"/>
      <c r="D3" s="34"/>
      <c r="E3" s="34"/>
      <c r="F3" s="34"/>
      <c r="G3" s="34"/>
    </row>
    <row r="4" spans="1:7" ht="25.5">
      <c r="A4" s="33"/>
      <c r="B4" s="18" t="s">
        <v>9</v>
      </c>
      <c r="C4" s="18" t="s">
        <v>10</v>
      </c>
      <c r="D4" s="18" t="s">
        <v>11</v>
      </c>
      <c r="E4" s="18" t="s">
        <v>6</v>
      </c>
      <c r="F4" s="18" t="s">
        <v>12</v>
      </c>
      <c r="G4" s="18" t="s">
        <v>65</v>
      </c>
    </row>
    <row r="5" spans="1:7" ht="15.75" customHeight="1">
      <c r="A5" s="19" t="s">
        <v>13</v>
      </c>
      <c r="B5" s="20">
        <f aca="true" t="shared" si="0" ref="B5:G5">B6+B7+B8+B11+B12+B13</f>
        <v>16338924411</v>
      </c>
      <c r="C5" s="20">
        <f t="shared" si="0"/>
        <v>-69062450.17000046</v>
      </c>
      <c r="D5" s="20">
        <f t="shared" si="0"/>
        <v>16269861960.83</v>
      </c>
      <c r="E5" s="20">
        <f t="shared" si="0"/>
        <v>2941702433.97</v>
      </c>
      <c r="F5" s="20">
        <f t="shared" si="0"/>
        <v>2941702433.97</v>
      </c>
      <c r="G5" s="20">
        <f t="shared" si="0"/>
        <v>13328159526.86</v>
      </c>
    </row>
    <row r="6" spans="1:7" ht="15.75" customHeight="1">
      <c r="A6" s="21" t="s">
        <v>14</v>
      </c>
      <c r="B6" s="22">
        <f>757618480+3128608419</f>
        <v>3886226899</v>
      </c>
      <c r="C6" s="22">
        <f>D6-B6</f>
        <v>761351.3599996567</v>
      </c>
      <c r="D6" s="22">
        <f>799512211.95+3087476038.41</f>
        <v>3886988250.3599997</v>
      </c>
      <c r="E6" s="22">
        <f>144578366.23+590350504.91</f>
        <v>734928871.14</v>
      </c>
      <c r="F6" s="22">
        <f>144578366.23+590350504.91</f>
        <v>734928871.14</v>
      </c>
      <c r="G6" s="22">
        <f>D6-E6</f>
        <v>3152059379.22</v>
      </c>
    </row>
    <row r="7" spans="1:7" s="8" customFormat="1" ht="15.75" customHeight="1">
      <c r="A7" s="21" t="s">
        <v>15</v>
      </c>
      <c r="B7" s="22">
        <v>7437702371</v>
      </c>
      <c r="C7" s="22">
        <f aca="true" t="shared" si="1" ref="C7:C13">D7-B7</f>
        <v>-41342381.94999981</v>
      </c>
      <c r="D7" s="22">
        <f>7396359989.05</f>
        <v>7396359989.05</v>
      </c>
      <c r="E7" s="22">
        <v>1119010836.09</v>
      </c>
      <c r="F7" s="22">
        <v>1119010836.09</v>
      </c>
      <c r="G7" s="22">
        <f>D7-E7</f>
        <v>6277349152.96</v>
      </c>
    </row>
    <row r="8" spans="1:7" s="8" customFormat="1" ht="15.75" customHeight="1">
      <c r="A8" s="21" t="s">
        <v>16</v>
      </c>
      <c r="B8" s="22">
        <f>B9+B10</f>
        <v>3207294844</v>
      </c>
      <c r="C8" s="22">
        <f>D8-B8</f>
        <v>-1346834.1100001335</v>
      </c>
      <c r="D8" s="22">
        <f>D9+D10</f>
        <v>3205948009.89</v>
      </c>
      <c r="E8" s="22">
        <f>E9+E10</f>
        <v>710769871.39</v>
      </c>
      <c r="F8" s="22">
        <f>F9+F10</f>
        <v>710769871.39</v>
      </c>
      <c r="G8" s="22">
        <f>D8-E8</f>
        <v>2495178138.5</v>
      </c>
    </row>
    <row r="9" spans="1:7" s="8" customFormat="1" ht="15.75" customHeight="1">
      <c r="A9" s="23" t="s">
        <v>17</v>
      </c>
      <c r="B9" s="22">
        <v>216517143</v>
      </c>
      <c r="C9" s="22">
        <v>2843236.7300000074</v>
      </c>
      <c r="D9" s="22">
        <v>219360379.73000002</v>
      </c>
      <c r="E9" s="22">
        <v>44422546</v>
      </c>
      <c r="F9" s="22">
        <v>44422546</v>
      </c>
      <c r="G9" s="22">
        <v>174937833.73000002</v>
      </c>
    </row>
    <row r="10" spans="1:7" s="8" customFormat="1" ht="15.75" customHeight="1">
      <c r="A10" s="23" t="s">
        <v>18</v>
      </c>
      <c r="B10" s="22">
        <v>2990777701</v>
      </c>
      <c r="C10" s="22">
        <v>-4190070.8400000115</v>
      </c>
      <c r="D10" s="22">
        <v>2986587630.16</v>
      </c>
      <c r="E10" s="22">
        <v>666347325.39</v>
      </c>
      <c r="F10" s="22">
        <v>666347325.39</v>
      </c>
      <c r="G10" s="22">
        <v>2320240304.77</v>
      </c>
    </row>
    <row r="11" spans="1:7" ht="15.75" customHeight="1">
      <c r="A11" s="21" t="s">
        <v>19</v>
      </c>
      <c r="B11" s="22">
        <v>1807700297</v>
      </c>
      <c r="C11" s="22">
        <f t="shared" si="1"/>
        <v>-27183397.06000018</v>
      </c>
      <c r="D11" s="22">
        <v>1780516899.9399998</v>
      </c>
      <c r="E11" s="22">
        <v>376944392.6700001</v>
      </c>
      <c r="F11" s="22">
        <v>376944392.6700001</v>
      </c>
      <c r="G11" s="22">
        <f>D11-E11</f>
        <v>1403572507.2699997</v>
      </c>
    </row>
    <row r="12" spans="1:7" ht="25.5">
      <c r="A12" s="24" t="s">
        <v>20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ht="15.75" customHeight="1">
      <c r="A13" s="21" t="s">
        <v>21</v>
      </c>
      <c r="B13" s="22">
        <v>0</v>
      </c>
      <c r="C13" s="22">
        <f t="shared" si="1"/>
        <v>48811.59</v>
      </c>
      <c r="D13" s="22">
        <v>48811.59</v>
      </c>
      <c r="E13" s="22">
        <v>48462.68</v>
      </c>
      <c r="F13" s="22">
        <v>48462.68</v>
      </c>
      <c r="G13" s="22">
        <f>D13-E13</f>
        <v>348.9099999999962</v>
      </c>
    </row>
    <row r="14" spans="1:7" ht="15.75" customHeight="1">
      <c r="A14" s="25" t="s">
        <v>22</v>
      </c>
      <c r="B14" s="26">
        <f aca="true" t="shared" si="2" ref="B14:G14">B15+B16+B17+B20+B21+B22</f>
        <v>3904361116</v>
      </c>
      <c r="C14" s="26">
        <f t="shared" si="2"/>
        <v>-824204402.1400009</v>
      </c>
      <c r="D14" s="26">
        <f t="shared" si="2"/>
        <v>3080156713.859999</v>
      </c>
      <c r="E14" s="26">
        <f t="shared" si="2"/>
        <v>1093786947.52</v>
      </c>
      <c r="F14" s="26">
        <f t="shared" si="2"/>
        <v>1093787098.68</v>
      </c>
      <c r="G14" s="26">
        <f t="shared" si="2"/>
        <v>1986369766.339999</v>
      </c>
    </row>
    <row r="15" spans="1:7" ht="15.75" customHeight="1">
      <c r="A15" s="21" t="s">
        <v>14</v>
      </c>
      <c r="B15" s="22">
        <f>798901266</f>
        <v>798901266</v>
      </c>
      <c r="C15" s="22">
        <f>D15-B15</f>
        <v>-210858479.67999995</v>
      </c>
      <c r="D15" s="22">
        <f>588042786.32</f>
        <v>588042786.32</v>
      </c>
      <c r="E15" s="22">
        <f>180553698.57</f>
        <v>180553698.57</v>
      </c>
      <c r="F15" s="22">
        <f>180553849.73</f>
        <v>180553849.73</v>
      </c>
      <c r="G15" s="22">
        <f>D15-E15</f>
        <v>407489087.75000006</v>
      </c>
    </row>
    <row r="16" spans="1:7" ht="15.75" customHeight="1">
      <c r="A16" s="21" t="s">
        <v>15</v>
      </c>
      <c r="B16" s="22">
        <v>3099459850</v>
      </c>
      <c r="C16" s="22">
        <f>D16-B16</f>
        <v>-613345922.460001</v>
      </c>
      <c r="D16" s="22">
        <v>2486113927.539999</v>
      </c>
      <c r="E16" s="22">
        <v>913233248.95</v>
      </c>
      <c r="F16" s="22">
        <v>913233248.95</v>
      </c>
      <c r="G16" s="22">
        <f>D16-E16</f>
        <v>1572880678.589999</v>
      </c>
    </row>
    <row r="17" spans="1:7" ht="15.75" customHeight="1">
      <c r="A17" s="21" t="s">
        <v>16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.75" customHeight="1">
      <c r="A18" s="23" t="s">
        <v>17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ht="15.75" customHeight="1">
      <c r="A19" s="23" t="s">
        <v>18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ht="15.75" customHeight="1">
      <c r="A20" s="21" t="s">
        <v>19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ht="25.5">
      <c r="A21" s="24" t="s">
        <v>20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15.75" customHeight="1">
      <c r="A22" s="21" t="s">
        <v>23</v>
      </c>
      <c r="B22" s="22">
        <f>6000000</f>
        <v>6000000</v>
      </c>
      <c r="C22" s="22">
        <f>D22-B22</f>
        <v>0</v>
      </c>
      <c r="D22" s="22">
        <f>6000000</f>
        <v>6000000</v>
      </c>
      <c r="E22" s="22">
        <f>0</f>
        <v>0</v>
      </c>
      <c r="F22" s="22">
        <f>0</f>
        <v>0</v>
      </c>
      <c r="G22" s="22">
        <f>D22-E22</f>
        <v>6000000</v>
      </c>
    </row>
    <row r="23" spans="1:7" ht="23.25" customHeight="1">
      <c r="A23" s="27" t="s">
        <v>24</v>
      </c>
      <c r="B23" s="28">
        <f aca="true" t="shared" si="3" ref="B23:G23">B5+B14</f>
        <v>20243285527</v>
      </c>
      <c r="C23" s="28">
        <f t="shared" si="3"/>
        <v>-893266852.3100014</v>
      </c>
      <c r="D23" s="28">
        <f t="shared" si="3"/>
        <v>19350018674.69</v>
      </c>
      <c r="E23" s="28">
        <f t="shared" si="3"/>
        <v>4035489381.49</v>
      </c>
      <c r="F23" s="28">
        <f t="shared" si="3"/>
        <v>4035489532.6499996</v>
      </c>
      <c r="G23" s="28">
        <f t="shared" si="3"/>
        <v>15314529293.199999</v>
      </c>
    </row>
    <row r="26" spans="2:7" ht="15" hidden="1">
      <c r="B26" s="9">
        <v>18993533720.520004</v>
      </c>
      <c r="C26" s="9">
        <v>849467726.0200005</v>
      </c>
      <c r="D26" s="9">
        <v>19843001446.540005</v>
      </c>
      <c r="E26" s="9">
        <v>19843001446.540005</v>
      </c>
      <c r="F26" s="9">
        <v>19817706767.020008</v>
      </c>
      <c r="G26" s="9">
        <v>0</v>
      </c>
    </row>
    <row r="27" spans="2:7" ht="12.75" hidden="1">
      <c r="B27" s="10">
        <f aca="true" t="shared" si="4" ref="B27:G27">B23-B26</f>
        <v>1249751806.4799957</v>
      </c>
      <c r="C27" s="10">
        <f t="shared" si="4"/>
        <v>-1742734578.3300018</v>
      </c>
      <c r="D27" s="10">
        <f t="shared" si="4"/>
        <v>-492982771.8500061</v>
      </c>
      <c r="E27" s="10">
        <f t="shared" si="4"/>
        <v>-15807512065.050005</v>
      </c>
      <c r="F27" s="10">
        <f t="shared" si="4"/>
        <v>-15782217234.370008</v>
      </c>
      <c r="G27" s="10">
        <f t="shared" si="4"/>
        <v>15314529293.199999</v>
      </c>
    </row>
    <row r="28" ht="12.75" hidden="1"/>
    <row r="29" ht="12.75" hidden="1"/>
    <row r="30" ht="12.75" hidden="1">
      <c r="A30" s="2" t="s">
        <v>13</v>
      </c>
    </row>
    <row r="31" spans="1:7" ht="12.75" hidden="1">
      <c r="A31" s="4" t="s">
        <v>14</v>
      </c>
      <c r="B31" s="5">
        <f aca="true" t="shared" si="5" ref="B31:G31">B32+B33</f>
        <v>3015998079.96</v>
      </c>
      <c r="C31" s="5">
        <f t="shared" si="5"/>
        <v>50607182.88000226</v>
      </c>
      <c r="D31" s="5">
        <f t="shared" si="5"/>
        <v>3066605262.84</v>
      </c>
      <c r="E31" s="5">
        <f t="shared" si="5"/>
        <v>3066605262.84</v>
      </c>
      <c r="F31" s="5">
        <f t="shared" si="5"/>
        <v>3058168383.3200006</v>
      </c>
      <c r="G31" s="5">
        <f t="shared" si="5"/>
        <v>0</v>
      </c>
    </row>
    <row r="32" spans="1:7" ht="12.75" hidden="1">
      <c r="A32" s="11" t="s">
        <v>25</v>
      </c>
      <c r="B32" s="12">
        <v>2888575966.92</v>
      </c>
      <c r="C32" s="12">
        <v>-471859131.83999777</v>
      </c>
      <c r="D32" s="12">
        <v>2416716835.08</v>
      </c>
      <c r="E32" s="12">
        <v>2416716835.08</v>
      </c>
      <c r="F32" s="12">
        <v>2408279955.5600004</v>
      </c>
      <c r="G32" s="12">
        <v>0</v>
      </c>
    </row>
    <row r="33" spans="1:6" ht="12.75" hidden="1">
      <c r="A33" s="13" t="s">
        <v>26</v>
      </c>
      <c r="B33" s="6">
        <v>127422113.03999999</v>
      </c>
      <c r="C33" s="6">
        <v>522466314.72</v>
      </c>
      <c r="D33" s="6">
        <v>649888427.76</v>
      </c>
      <c r="E33" s="6">
        <v>649888427.76</v>
      </c>
      <c r="F33" s="6">
        <v>649888427.76</v>
      </c>
    </row>
    <row r="34" spans="1:7" ht="12.75" hidden="1">
      <c r="A34" s="4" t="s">
        <v>15</v>
      </c>
      <c r="B34" s="5">
        <v>3470065366.05</v>
      </c>
      <c r="C34" s="5">
        <v>-229072113.11</v>
      </c>
      <c r="D34" s="5">
        <v>3240993252.94</v>
      </c>
      <c r="E34" s="5">
        <v>3240993252.94</v>
      </c>
      <c r="F34" s="5">
        <v>3240993252.94</v>
      </c>
      <c r="G34" s="5"/>
    </row>
    <row r="35" ht="12.75" hidden="1"/>
    <row r="36" spans="1:7" ht="12.75" hidden="1">
      <c r="A36" s="2" t="s">
        <v>22</v>
      </c>
      <c r="B36" s="3"/>
      <c r="C36" s="3"/>
      <c r="D36" s="3"/>
      <c r="E36" s="3"/>
      <c r="F36" s="3"/>
      <c r="G36" s="3"/>
    </row>
    <row r="37" spans="1:7" ht="12.75" hidden="1">
      <c r="A37" s="4" t="s">
        <v>14</v>
      </c>
      <c r="B37" s="5">
        <f aca="true" t="shared" si="6" ref="B37:G37">B38+B39</f>
        <v>125647136.17</v>
      </c>
      <c r="C37" s="5">
        <f t="shared" si="6"/>
        <v>44984724.32</v>
      </c>
      <c r="D37" s="5">
        <f t="shared" si="6"/>
        <v>170631860.48999998</v>
      </c>
      <c r="E37" s="5">
        <f t="shared" si="6"/>
        <v>170631860.48999998</v>
      </c>
      <c r="F37" s="5">
        <f t="shared" si="6"/>
        <v>170631860.48999998</v>
      </c>
      <c r="G37" s="5">
        <f t="shared" si="6"/>
        <v>0</v>
      </c>
    </row>
    <row r="38" spans="1:7" ht="12.75" hidden="1">
      <c r="A38" s="11" t="s">
        <v>25</v>
      </c>
      <c r="B38" s="6">
        <v>0</v>
      </c>
      <c r="C38" s="6">
        <v>8138251.51</v>
      </c>
      <c r="D38" s="6">
        <v>8138251.51</v>
      </c>
      <c r="E38" s="6">
        <v>8138251.51</v>
      </c>
      <c r="F38" s="6">
        <v>8138251.51</v>
      </c>
      <c r="G38" s="6">
        <v>0</v>
      </c>
    </row>
    <row r="39" spans="1:6" ht="12.75" hidden="1">
      <c r="A39" s="13" t="s">
        <v>26</v>
      </c>
      <c r="B39" s="6">
        <v>125647136.17</v>
      </c>
      <c r="C39" s="6">
        <v>36846472.81</v>
      </c>
      <c r="D39" s="6">
        <v>162493608.98</v>
      </c>
      <c r="E39" s="6">
        <v>162493608.98</v>
      </c>
      <c r="F39" s="6">
        <v>162493608.98</v>
      </c>
    </row>
    <row r="40" spans="1:7" ht="12.75" hidden="1">
      <c r="A40" s="4" t="s">
        <v>15</v>
      </c>
      <c r="B40" s="5">
        <v>7690331089.83</v>
      </c>
      <c r="C40" s="5">
        <v>959348374.67</v>
      </c>
      <c r="D40" s="5">
        <v>8649679464.5</v>
      </c>
      <c r="E40" s="5">
        <v>8649679464.5</v>
      </c>
      <c r="F40" s="5">
        <v>8649679464.5</v>
      </c>
      <c r="G40" s="5"/>
    </row>
    <row r="41" ht="12.75" hidden="1"/>
    <row r="42" ht="12.75" hidden="1"/>
    <row r="43" ht="14.25" hidden="1">
      <c r="A43" s="14" t="s">
        <v>1</v>
      </c>
    </row>
    <row r="44" spans="1:7" ht="15" hidden="1">
      <c r="A44" s="15" t="s">
        <v>27</v>
      </c>
      <c r="B44" s="16">
        <v>3597487479.0899997</v>
      </c>
      <c r="C44" s="16">
        <v>293394201.60999966</v>
      </c>
      <c r="D44" s="16">
        <v>3890881680.6999993</v>
      </c>
      <c r="E44" s="16">
        <v>3890881680.6999993</v>
      </c>
      <c r="F44" s="16">
        <v>3890881680.6999993</v>
      </c>
      <c r="G44" s="16">
        <v>0</v>
      </c>
    </row>
    <row r="45" spans="1:7" ht="15" hidden="1">
      <c r="A45" s="15" t="s">
        <v>28</v>
      </c>
      <c r="B45" s="16">
        <v>7815978226.000003</v>
      </c>
      <c r="C45" s="16">
        <v>996194847.4799967</v>
      </c>
      <c r="D45" s="16">
        <v>8812173073.48</v>
      </c>
      <c r="E45" s="16">
        <v>8812173073.48</v>
      </c>
      <c r="F45" s="16">
        <v>8812173073.48</v>
      </c>
      <c r="G45" s="16">
        <v>0</v>
      </c>
    </row>
    <row r="46" spans="1:7" ht="15" hidden="1">
      <c r="A46" s="17" t="s">
        <v>29</v>
      </c>
      <c r="B46" s="9">
        <v>11413465705.090002</v>
      </c>
      <c r="C46" s="9">
        <v>1289589049.0900059</v>
      </c>
      <c r="D46" s="9">
        <v>12703054754.179998</v>
      </c>
      <c r="E46" s="9">
        <v>12703054754.179998</v>
      </c>
      <c r="F46" s="9">
        <v>12703054754.179998</v>
      </c>
      <c r="G46" s="9">
        <v>0</v>
      </c>
    </row>
    <row r="47" spans="2:6" ht="12.75">
      <c r="B47" s="10"/>
      <c r="C47" s="10"/>
      <c r="D47" s="10"/>
      <c r="E47" s="10"/>
      <c r="F47" s="10"/>
    </row>
    <row r="48" ht="12.75">
      <c r="A48" s="13"/>
    </row>
    <row r="49" ht="12.75">
      <c r="A49" s="13"/>
    </row>
    <row r="50" spans="2:7" ht="12.75">
      <c r="B50" s="10"/>
      <c r="C50" s="10"/>
      <c r="D50" s="10"/>
      <c r="E50" s="10"/>
      <c r="F50" s="10"/>
      <c r="G50" s="10"/>
    </row>
  </sheetData>
  <sheetProtection/>
  <mergeCells count="3">
    <mergeCell ref="A1:G1"/>
    <mergeCell ref="A3:A4"/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0"/>
  <sheetViews>
    <sheetView zoomScalePageLayoutView="0" workbookViewId="0" topLeftCell="A1">
      <selection activeCell="A10" sqref="A10"/>
    </sheetView>
  </sheetViews>
  <sheetFormatPr defaultColWidth="11.421875" defaultRowHeight="15"/>
  <sheetData>
    <row r="1" ht="15">
      <c r="A1" t="s">
        <v>60</v>
      </c>
    </row>
    <row r="2" spans="1:74" ht="15">
      <c r="A2" s="1">
        <v>2022</v>
      </c>
      <c r="B2" s="1" t="s">
        <v>30</v>
      </c>
      <c r="C2" s="1">
        <v>0</v>
      </c>
      <c r="D2" s="1" t="s">
        <v>31</v>
      </c>
      <c r="E2" s="1">
        <v>0</v>
      </c>
      <c r="F2" s="1" t="s">
        <v>31</v>
      </c>
      <c r="G2" s="1">
        <v>4000000</v>
      </c>
      <c r="H2" s="1" t="s">
        <v>2</v>
      </c>
      <c r="I2" s="1">
        <v>4030000</v>
      </c>
      <c r="J2" s="1" t="s">
        <v>32</v>
      </c>
      <c r="K2" s="1">
        <v>4030101</v>
      </c>
      <c r="L2" s="1" t="s">
        <v>33</v>
      </c>
      <c r="M2" s="1" t="s">
        <v>34</v>
      </c>
      <c r="N2" s="1" t="s">
        <v>2</v>
      </c>
      <c r="O2" s="1" t="s">
        <v>35</v>
      </c>
      <c r="P2" s="1">
        <v>100</v>
      </c>
      <c r="Q2" s="1" t="s">
        <v>4</v>
      </c>
      <c r="R2" s="1">
        <v>120</v>
      </c>
      <c r="S2" s="1" t="s">
        <v>36</v>
      </c>
      <c r="T2" s="1">
        <v>121</v>
      </c>
      <c r="U2" s="1" t="s">
        <v>37</v>
      </c>
      <c r="V2" s="1">
        <v>43</v>
      </c>
      <c r="W2" s="1" t="s">
        <v>38</v>
      </c>
      <c r="X2" s="1" t="s">
        <v>39</v>
      </c>
      <c r="Y2" s="1" t="s">
        <v>40</v>
      </c>
      <c r="Z2" s="1" t="s">
        <v>41</v>
      </c>
      <c r="AA2" s="1" t="s">
        <v>3</v>
      </c>
      <c r="AB2" s="1" t="s">
        <v>42</v>
      </c>
      <c r="AC2" s="1" t="s">
        <v>43</v>
      </c>
      <c r="AD2" s="1" t="s">
        <v>44</v>
      </c>
      <c r="AE2" s="1">
        <v>3000</v>
      </c>
      <c r="AF2" s="1" t="s">
        <v>45</v>
      </c>
      <c r="AG2" s="1">
        <v>3900</v>
      </c>
      <c r="AH2" s="1" t="s">
        <v>46</v>
      </c>
      <c r="AI2" s="1">
        <v>3940</v>
      </c>
      <c r="AJ2" s="1" t="s">
        <v>47</v>
      </c>
      <c r="AK2" s="1" t="s">
        <v>48</v>
      </c>
      <c r="AL2" s="1">
        <v>39401</v>
      </c>
      <c r="AM2" s="1" t="s">
        <v>49</v>
      </c>
      <c r="AN2" s="1">
        <v>1</v>
      </c>
      <c r="AO2" s="1" t="s">
        <v>50</v>
      </c>
      <c r="AP2" s="1">
        <v>100000</v>
      </c>
      <c r="AQ2" s="1" t="s">
        <v>27</v>
      </c>
      <c r="AR2" s="1">
        <v>110000</v>
      </c>
      <c r="AS2" s="1" t="s">
        <v>51</v>
      </c>
      <c r="AT2" s="1">
        <v>110100</v>
      </c>
      <c r="AU2" s="1" t="s">
        <v>0</v>
      </c>
      <c r="AV2" s="1" t="s">
        <v>5</v>
      </c>
      <c r="AW2" s="1">
        <v>110101</v>
      </c>
      <c r="AX2" s="1" t="s">
        <v>0</v>
      </c>
      <c r="AY2" s="1" t="s">
        <v>52</v>
      </c>
      <c r="AZ2" s="1" t="s">
        <v>53</v>
      </c>
      <c r="BA2" s="1" t="s">
        <v>54</v>
      </c>
      <c r="BB2" s="1" t="s">
        <v>55</v>
      </c>
      <c r="BC2" s="1">
        <v>20000</v>
      </c>
      <c r="BD2" s="1" t="s">
        <v>56</v>
      </c>
      <c r="BE2" s="1">
        <v>20999</v>
      </c>
      <c r="BF2" s="1" t="s">
        <v>56</v>
      </c>
      <c r="BG2" s="1" t="s">
        <v>57</v>
      </c>
      <c r="BH2" s="1">
        <v>0</v>
      </c>
      <c r="BI2" s="1" t="s">
        <v>58</v>
      </c>
      <c r="BJ2" s="1">
        <v>22</v>
      </c>
      <c r="BK2" s="1">
        <v>2022</v>
      </c>
      <c r="BL2" s="1">
        <v>2022</v>
      </c>
      <c r="BM2" s="1">
        <v>0</v>
      </c>
      <c r="BN2" s="1">
        <v>48811.59</v>
      </c>
      <c r="BO2" s="1">
        <v>48811.59</v>
      </c>
      <c r="BP2" s="1">
        <v>48811.59</v>
      </c>
      <c r="BQ2" s="1">
        <v>48811.59</v>
      </c>
      <c r="BR2" s="1">
        <v>48811.59</v>
      </c>
      <c r="BS2" s="1">
        <v>48462.68</v>
      </c>
      <c r="BT2" s="1">
        <v>48462.68</v>
      </c>
      <c r="BU2" s="1">
        <v>48462.68</v>
      </c>
      <c r="BV2" s="1" t="s">
        <v>59</v>
      </c>
    </row>
    <row r="6" ht="15">
      <c r="A6" t="s">
        <v>61</v>
      </c>
    </row>
    <row r="7" ht="15">
      <c r="A7" t="s">
        <v>62</v>
      </c>
    </row>
    <row r="8" ht="15">
      <c r="A8" t="s">
        <v>63</v>
      </c>
    </row>
    <row r="9" ht="15">
      <c r="A9" t="s">
        <v>64</v>
      </c>
    </row>
    <row r="10" ht="15">
      <c r="A10" s="1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Enrique Aguilar Gonzalez</dc:creator>
  <cp:keywords/>
  <dc:description/>
  <cp:lastModifiedBy>Gerardo Garcia Reyes</cp:lastModifiedBy>
  <cp:lastPrinted>2022-05-02T17:22:17Z</cp:lastPrinted>
  <dcterms:created xsi:type="dcterms:W3CDTF">2021-03-03T17:00:05Z</dcterms:created>
  <dcterms:modified xsi:type="dcterms:W3CDTF">2022-05-02T20:46:20Z</dcterms:modified>
  <cp:category/>
  <cp:version/>
  <cp:contentType/>
  <cp:contentStatus/>
</cp:coreProperties>
</file>